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x76fmisp\OneDrive - La centrale Generale FGTB\SV2024\"/>
    </mc:Choice>
  </mc:AlternateContent>
  <xr:revisionPtr revIDLastSave="0" documentId="13_ncr:1_{064F027C-D77A-4FF2-82E6-EEFE4A11B94F}" xr6:coauthVersionLast="47" xr6:coauthVersionMax="47" xr10:uidLastSave="{00000000-0000-0000-0000-000000000000}"/>
  <bookViews>
    <workbookView xWindow="28680" yWindow="-120" windowWidth="19440" windowHeight="15000" xr2:uid="{00000000-000D-0000-FFFF-FFFF00000000}"/>
  </bookViews>
  <sheets>
    <sheet name="NL" sheetId="1" r:id="rId1"/>
  </sheets>
  <definedNames>
    <definedName name="_xlnm.Print_Area" localSheetId="0">NL!$A$1:$H$71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 r="D5" i="1" l="1"/>
  <c r="D35" i="1" l="1"/>
  <c r="D49" i="1" s="1"/>
  <c r="D13" i="1" l="1"/>
  <c r="D15" i="1" s="1"/>
  <c r="D42" i="1"/>
  <c r="D40" i="1"/>
  <c r="D50" i="1"/>
  <c r="D48" i="1"/>
  <c r="D45" i="1"/>
  <c r="D43" i="1"/>
  <c r="D41" i="1"/>
  <c r="D38" i="1"/>
  <c r="D36" i="1"/>
  <c r="D37" i="1"/>
  <c r="D46" i="1"/>
  <c r="D44" i="1"/>
  <c r="D23" i="1" l="1"/>
  <c r="D25" i="1"/>
  <c r="D24" i="1"/>
  <c r="D14" i="1"/>
  <c r="D33" i="1"/>
  <c r="D26" i="1"/>
  <c r="D19" i="1"/>
  <c r="D16" i="1"/>
  <c r="D11" i="1"/>
  <c r="D28" i="1"/>
  <c r="D21" i="1"/>
  <c r="D30" i="1"/>
  <c r="D27" i="1"/>
  <c r="D9" i="1"/>
  <c r="D31" i="1"/>
  <c r="D17" i="1"/>
  <c r="D22" i="1"/>
  <c r="D20" i="1"/>
  <c r="D7" i="1"/>
  <c r="D32" i="1"/>
  <c r="D34" i="1"/>
  <c r="D29" i="1"/>
  <c r="D10" i="1"/>
  <c r="D8" i="1"/>
</calcChain>
</file>

<file path=xl/sharedStrings.xml><?xml version="1.0" encoding="utf-8"?>
<sst xmlns="http://schemas.openxmlformats.org/spreadsheetml/2006/main" count="99" uniqueCount="88">
  <si>
    <t>X-60</t>
  </si>
  <si>
    <t>X-35</t>
  </si>
  <si>
    <t>X-30</t>
  </si>
  <si>
    <t>X-28</t>
  </si>
  <si>
    <t>X-5</t>
  </si>
  <si>
    <t>X</t>
  </si>
  <si>
    <t>X+7</t>
  </si>
  <si>
    <t>X+14</t>
  </si>
  <si>
    <t>X+21</t>
  </si>
  <si>
    <t>X+28</t>
  </si>
  <si>
    <t>X+35</t>
  </si>
  <si>
    <t>X+40</t>
  </si>
  <si>
    <t>X+47</t>
  </si>
  <si>
    <t>X+48</t>
  </si>
  <si>
    <t>X+54</t>
  </si>
  <si>
    <t>X+56</t>
  </si>
  <si>
    <t>X+60</t>
  </si>
  <si>
    <t>X+61</t>
  </si>
  <si>
    <t>X+70</t>
  </si>
  <si>
    <t>X+75</t>
  </si>
  <si>
    <t>X+76</t>
  </si>
  <si>
    <t>X+77</t>
  </si>
  <si>
    <t>X+80</t>
  </si>
  <si>
    <t>Y</t>
  </si>
  <si>
    <t>Y+1</t>
  </si>
  <si>
    <t>Y+2</t>
  </si>
  <si>
    <t>Y+13</t>
  </si>
  <si>
    <t>Y+14</t>
  </si>
  <si>
    <t>Y+15</t>
  </si>
  <si>
    <t>Y+43</t>
  </si>
  <si>
    <t>Y+44</t>
  </si>
  <si>
    <t>Y+45</t>
  </si>
  <si>
    <t>Y+69</t>
  </si>
  <si>
    <t>Y+84</t>
  </si>
  <si>
    <t>Y+144</t>
  </si>
  <si>
    <t>🔺</t>
  </si>
  <si>
    <t>■</t>
  </si>
  <si>
    <t>♢</t>
  </si>
  <si>
    <t>Weekend</t>
  </si>
  <si>
    <t>Dates élections</t>
  </si>
  <si>
    <t>Communication par l’employeur</t>
  </si>
  <si>
    <t xml:space="preserve">Consultation - Décision </t>
  </si>
  <si>
    <t>Début période de protection</t>
  </si>
  <si>
    <t>Recours auprès du tribunal décisions X-35</t>
  </si>
  <si>
    <t>Décision du tribunal</t>
  </si>
  <si>
    <t>Premier affichage JOUR X=Y-90</t>
  </si>
  <si>
    <t>Réclamation</t>
  </si>
  <si>
    <t>Décision sur les plaintes</t>
  </si>
  <si>
    <t>Recours auprès du tribunal</t>
  </si>
  <si>
    <t>Décision tribunal</t>
  </si>
  <si>
    <t>Dépôt listes de candidats</t>
  </si>
  <si>
    <t>Affichage listes de candidats</t>
  </si>
  <si>
    <t xml:space="preserve">Introduction des réclamations sur listes de candidats </t>
  </si>
  <si>
    <t>Transmission des réclamations par employeur</t>
  </si>
  <si>
    <t>Modification listes de candidats</t>
  </si>
  <si>
    <t>Désignation membres bureaux de vote</t>
  </si>
  <si>
    <t xml:space="preserve">Affichage listes modifiées </t>
  </si>
  <si>
    <t>Accord vote par correspondance</t>
  </si>
  <si>
    <t>Affichage bureaux de vote</t>
  </si>
  <si>
    <t>Recours auprès du tribunal pour listes</t>
  </si>
  <si>
    <t>Désignation témoins</t>
  </si>
  <si>
    <t xml:space="preserve">Décision tribunal sur listes </t>
  </si>
  <si>
    <t>Remplacement candidats</t>
  </si>
  <si>
    <t>Listes des candidats définitives</t>
  </si>
  <si>
    <t>Radiations listes électorales</t>
  </si>
  <si>
    <t>Remise convocation</t>
  </si>
  <si>
    <t>Jour de vote</t>
  </si>
  <si>
    <t>Affichage des résultats</t>
  </si>
  <si>
    <t>Employeur reçoit résultats</t>
  </si>
  <si>
    <t>Recours auprès du tribunal du travail</t>
  </si>
  <si>
    <t>Première réunion CE ou CPPT</t>
  </si>
  <si>
    <t>Décision tribunal du travail</t>
  </si>
  <si>
    <t>Recours devant Cour du travail</t>
  </si>
  <si>
    <t>Décision Cour du travail</t>
  </si>
  <si>
    <t>Entreprise B</t>
  </si>
  <si>
    <t>Calendrier procédure</t>
  </si>
  <si>
    <t>NOM DE L'ENTREPRISE:</t>
  </si>
  <si>
    <t>DATE DES ELECTIONS SOCIALES:</t>
  </si>
  <si>
    <t>Noël</t>
  </si>
  <si>
    <t>Nouvel An</t>
  </si>
  <si>
    <t>Lundi de Paques</t>
  </si>
  <si>
    <t>Fête du travail</t>
  </si>
  <si>
    <t>Lundi de Pentecôte</t>
  </si>
  <si>
    <t>Assomption</t>
  </si>
  <si>
    <t>Jours féries</t>
  </si>
  <si>
    <t>Fête Nationale</t>
  </si>
  <si>
    <t>E.R.: Werner Van Heetvelde. Centrale Générale-FGTB. 26-28 rue Haute.1000 Bruxelles.</t>
  </si>
  <si>
    <t>Ascension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</si>
</sst>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d\/mm"/>
  </numFmts>
  <fonts count="13" x14ac:knownFonts="1">
    <font>
      <sz val="11"/>
      <color theme="1"/>
      <name val="Calibri"/>
      <family val="2"/>
      <scheme val="minor"/>
    </font>
    <font>
      <sz val="10"/>
      <name val="Arial"/>
      <family val="2"/>
    </font>
    <font>
      <sz val="10"/>
      <color theme="1"/>
      <name val="Arial"/>
      <family val="2"/>
    </font>
    <font>
      <sz val="16"/>
      <color theme="1"/>
      <name val="Calibri"/>
      <family val="2"/>
      <scheme val="minor"/>
    </font>
    <font>
      <b/>
      <sz val="24"/>
      <name val="Arial"/>
      <family val="2"/>
    </font>
    <font>
      <b/>
      <sz val="28"/>
      <name val="Arial"/>
      <family val="2"/>
    </font>
    <font>
      <b/>
      <sz val="36"/>
      <name val="Arial"/>
      <family val="2"/>
    </font>
    <font>
      <sz val="24"/>
      <color theme="1"/>
      <name val="Calibri"/>
      <family val="2"/>
      <scheme val="minor"/>
    </font>
    <font>
      <b/>
      <sz val="72"/>
      <color rgb="FFFF0000"/>
      <name val="Arial"/>
      <family val="2"/>
    </font>
    <font>
      <sz val="28"/>
      <color theme="1"/>
      <name val="Arial"/>
      <family val="2"/>
    </font>
    <font>
      <sz val="28"/>
      <name val="Arial"/>
      <family val="2"/>
    </font>
    <font>
      <b/>
      <sz val="28"/>
      <color rgb="FFC00000"/>
      <name val="Arial"/>
      <family val="2"/>
    </font>
    <font>
      <sz val="28"/>
      <color rgb="FFFF0000"/>
      <name val="Arial"/>
      <family val="2"/>
    </font>
  </fonts>
  <fills count="6">
    <fill>
      <patternFill patternType="none"/>
    </fill>
    <fill>
      <patternFill patternType="gray125"/>
    </fill>
    <fill>
      <patternFill patternType="solid">
        <fgColor rgb="FFFF0000"/>
        <bgColor indexed="64"/>
      </patternFill>
    </fill>
    <fill>
      <patternFill patternType="solid">
        <fgColor rgb="FF77112F"/>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164" fontId="0" fillId="0" borderId="0" xfId="0" applyNumberFormat="1" applyAlignment="1">
      <alignment horizontal="center" vertical="center"/>
    </xf>
    <xf numFmtId="164" fontId="0" fillId="0" borderId="0" xfId="0" applyNumberFormat="1" applyAlignment="1">
      <alignment vertical="center"/>
    </xf>
    <xf numFmtId="164" fontId="1"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164" fontId="9" fillId="0" borderId="1" xfId="0" applyNumberFormat="1" applyFont="1" applyBorder="1" applyAlignment="1">
      <alignment horizontal="center" vertical="center"/>
    </xf>
    <xf numFmtId="164" fontId="9" fillId="0" borderId="1" xfId="0" applyNumberFormat="1" applyFont="1" applyBorder="1" applyAlignment="1">
      <alignment vertical="center"/>
    </xf>
    <xf numFmtId="164" fontId="10" fillId="0" borderId="1" xfId="0" applyNumberFormat="1" applyFont="1" applyBorder="1" applyAlignment="1">
      <alignment horizontal="center" vertical="center"/>
    </xf>
    <xf numFmtId="164" fontId="10" fillId="0" borderId="1" xfId="0" applyNumberFormat="1" applyFont="1" applyBorder="1" applyAlignment="1">
      <alignment vertical="center"/>
    </xf>
    <xf numFmtId="164" fontId="10" fillId="0" borderId="1" xfId="0" applyNumberFormat="1" applyFont="1" applyBorder="1" applyAlignment="1">
      <alignment vertical="center" wrapText="1"/>
    </xf>
    <xf numFmtId="164" fontId="11" fillId="0" borderId="1" xfId="0" applyNumberFormat="1" applyFont="1" applyBorder="1" applyAlignment="1">
      <alignment vertical="center"/>
    </xf>
    <xf numFmtId="164" fontId="9" fillId="3" borderId="0" xfId="0" applyNumberFormat="1" applyFont="1" applyFill="1" applyAlignment="1">
      <alignment horizontal="center" vertical="center"/>
    </xf>
    <xf numFmtId="164" fontId="10" fillId="0" borderId="0" xfId="0" applyNumberFormat="1" applyFont="1" applyAlignment="1">
      <alignment vertical="center"/>
    </xf>
    <xf numFmtId="164" fontId="10" fillId="0" borderId="1" xfId="0" applyNumberFormat="1" applyFont="1" applyBorder="1" applyAlignment="1">
      <alignment horizontal="center" vertical="center" wrapText="1"/>
    </xf>
    <xf numFmtId="0" fontId="9" fillId="2" borderId="0" xfId="0" applyFont="1" applyFill="1" applyAlignment="1">
      <alignment vertical="center"/>
    </xf>
    <xf numFmtId="165" fontId="9" fillId="0" borderId="0" xfId="0" applyNumberFormat="1" applyFont="1" applyAlignment="1">
      <alignment vertical="center"/>
    </xf>
    <xf numFmtId="0" fontId="3" fillId="5" borderId="0" xfId="0" applyFont="1" applyFill="1" applyAlignment="1" applyProtection="1">
      <alignment vertical="center"/>
      <protection locked="0"/>
    </xf>
    <xf numFmtId="0" fontId="3" fillId="5" borderId="0" xfId="0" applyFont="1" applyFill="1" applyAlignment="1">
      <alignment vertical="center"/>
    </xf>
    <xf numFmtId="14" fontId="3" fillId="5" borderId="0" xfId="0" applyNumberFormat="1" applyFont="1" applyFill="1" applyAlignment="1" applyProtection="1">
      <alignment vertical="center"/>
      <protection locked="0"/>
    </xf>
    <xf numFmtId="164" fontId="5" fillId="0" borderId="2" xfId="0" applyNumberFormat="1" applyFont="1" applyBorder="1" applyAlignment="1">
      <alignment horizontal="center" vertical="center"/>
    </xf>
    <xf numFmtId="164" fontId="5" fillId="0" borderId="3" xfId="0" applyNumberFormat="1" applyFont="1" applyBorder="1" applyAlignment="1">
      <alignment vertical="center"/>
    </xf>
    <xf numFmtId="165" fontId="5" fillId="0" borderId="4" xfId="0" applyNumberFormat="1" applyFont="1" applyBorder="1" applyAlignment="1">
      <alignment horizontal="center" vertical="center"/>
    </xf>
    <xf numFmtId="164" fontId="9"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1" fillId="0" borderId="5"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9" fillId="4" borderId="5" xfId="0" applyNumberFormat="1" applyFont="1" applyFill="1" applyBorder="1" applyAlignment="1">
      <alignment horizontal="center" vertical="center"/>
    </xf>
    <xf numFmtId="165" fontId="9" fillId="4" borderId="6" xfId="0" applyNumberFormat="1" applyFont="1" applyFill="1" applyBorder="1" applyAlignment="1">
      <alignment horizontal="center" vertical="center"/>
    </xf>
    <xf numFmtId="165" fontId="9"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vertical="center"/>
    </xf>
    <xf numFmtId="165" fontId="10" fillId="0" borderId="9"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xf>
    <xf numFmtId="164" fontId="10" fillId="0" borderId="1" xfId="0" applyNumberFormat="1" applyFont="1" applyBorder="1" applyAlignment="1">
      <alignment horizontal="left" vertical="center" wrapText="1"/>
    </xf>
    <xf numFmtId="164" fontId="8" fillId="0" borderId="0" xfId="0" applyNumberFormat="1" applyFont="1" applyAlignment="1">
      <alignment horizontal="center" vertical="center"/>
    </xf>
  </cellXfs>
  <cellStyles count="1">
    <cellStyle name="Standaard" xfId="0" builtinId="0"/>
  </cellStyles>
  <dxfs count="17">
    <dxf>
      <font>
        <color auto="1"/>
      </font>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77112F"/>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patternFill>
      </fill>
    </dxf>
  </dxfs>
  <tableStyles count="0" defaultTableStyle="TableStyleMedium2" defaultPivotStyle="PivotStyleLight16"/>
  <colors>
    <mruColors>
      <color rgb="FFE0C6B9"/>
      <color rgb="FFB50A22"/>
      <color rgb="FFAD0A22"/>
      <color rgb="FFCA0A22"/>
      <color rgb="FF970830"/>
      <color rgb="FF771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44303</xdr:colOff>
      <xdr:row>3</xdr:row>
      <xdr:rowOff>324270</xdr:rowOff>
    </xdr:from>
    <xdr:ext cx="8615395" cy="9806196"/>
    <xdr:sp macro="" textlink="">
      <xdr:nvSpPr>
        <xdr:cNvPr id="4" name="ZoneTexte 2">
          <a:extLst>
            <a:ext uri="{FF2B5EF4-FFF2-40B4-BE49-F238E27FC236}">
              <a16:creationId xmlns:a16="http://schemas.microsoft.com/office/drawing/2014/main" id="{00000000-0008-0000-0000-000004000000}"/>
            </a:ext>
          </a:extLst>
        </xdr:cNvPr>
        <xdr:cNvSpPr txBox="1"/>
      </xdr:nvSpPr>
      <xdr:spPr>
        <a:xfrm>
          <a:off x="12478489" y="3203921"/>
          <a:ext cx="8615395" cy="9806196"/>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BE" sz="2800" b="1">
              <a:latin typeface="Arial" panose="020B0604020202020204" pitchFamily="34" charset="0"/>
              <a:cs typeface="Arial" panose="020B0604020202020204" pitchFamily="34" charset="0"/>
            </a:rPr>
            <a:t>1.</a:t>
          </a:r>
          <a:r>
            <a:rPr lang="fr-BE" sz="2800" b="1" baseline="0">
              <a:latin typeface="Arial" panose="020B0604020202020204" pitchFamily="34" charset="0"/>
              <a:cs typeface="Arial" panose="020B0604020202020204" pitchFamily="34" charset="0"/>
            </a:rPr>
            <a:t> </a:t>
          </a:r>
          <a:r>
            <a:rPr lang="fr-BE" sz="2800" b="0" baseline="0">
              <a:solidFill>
                <a:schemeClr val="tx1"/>
              </a:solidFill>
              <a:effectLst/>
              <a:latin typeface="Arial" panose="020B0604020202020204" pitchFamily="34" charset="0"/>
              <a:ea typeface="+mn-ea"/>
              <a:cs typeface="Arial" panose="020B0604020202020204" pitchFamily="34" charset="0"/>
            </a:rPr>
            <a:t>To</a:t>
          </a:r>
          <a:r>
            <a:rPr lang="fr-BE" sz="2800" baseline="0">
              <a:solidFill>
                <a:schemeClr val="tx1"/>
              </a:solidFill>
              <a:effectLst/>
              <a:latin typeface="Arial" panose="020B0604020202020204" pitchFamily="34" charset="0"/>
              <a:ea typeface="+mn-ea"/>
              <a:cs typeface="Arial" panose="020B0604020202020204" pitchFamily="34" charset="0"/>
            </a:rPr>
            <a:t>utes les dates qui figurent dans ce calendrier sont des dates limites. Lorsque les dates coïncident avec un dimanche ou un jour habituel d’inactivité, l’opération doit être réalisée au plus tard la veille sauf pour l’affichage de la liste définitive des listes de candidats (à X+77).</a:t>
          </a:r>
        </a:p>
        <a:p>
          <a:endParaRPr lang="nl-BE" sz="6000">
            <a:effectLst/>
            <a:latin typeface="Arial" panose="020B0604020202020204" pitchFamily="34" charset="0"/>
            <a:cs typeface="Arial" panose="020B0604020202020204" pitchFamily="34" charset="0"/>
          </a:endParaRPr>
        </a:p>
        <a:p>
          <a:r>
            <a:rPr lang="fr-BE" sz="2800" b="1" baseline="0">
              <a:solidFill>
                <a:schemeClr val="tx1"/>
              </a:solidFill>
              <a:effectLst/>
              <a:latin typeface="Arial" panose="020B0604020202020204" pitchFamily="34" charset="0"/>
              <a:ea typeface="+mn-ea"/>
              <a:cs typeface="Arial" panose="020B0604020202020204" pitchFamily="34" charset="0"/>
            </a:rPr>
            <a:t>2. </a:t>
          </a:r>
          <a:r>
            <a:rPr lang="fr-BE" sz="2800" baseline="0">
              <a:solidFill>
                <a:schemeClr val="tx1"/>
              </a:solidFill>
              <a:effectLst/>
              <a:latin typeface="Arial" panose="020B0604020202020204" pitchFamily="34" charset="0"/>
              <a:ea typeface="+mn-ea"/>
              <a:cs typeface="Arial" panose="020B0604020202020204" pitchFamily="34" charset="0"/>
            </a:rPr>
            <a:t>La date d’affichage </a:t>
          </a:r>
          <a:r>
            <a:rPr lang="fr-BE" sz="2800" b="1" baseline="0">
              <a:solidFill>
                <a:schemeClr val="tx1"/>
              </a:solidFill>
              <a:effectLst/>
              <a:latin typeface="Arial" panose="020B0604020202020204" pitchFamily="34" charset="0"/>
              <a:ea typeface="+mn-ea"/>
              <a:cs typeface="Arial" panose="020B0604020202020204" pitchFamily="34" charset="0"/>
            </a:rPr>
            <a:t>effective</a:t>
          </a:r>
          <a:r>
            <a:rPr lang="fr-BE" sz="2800" baseline="0">
              <a:solidFill>
                <a:schemeClr val="tx1"/>
              </a:solidFill>
              <a:effectLst/>
              <a:latin typeface="Arial" panose="020B0604020202020204" pitchFamily="34" charset="0"/>
              <a:ea typeface="+mn-ea"/>
              <a:cs typeface="Arial" panose="020B0604020202020204" pitchFamily="34" charset="0"/>
            </a:rPr>
            <a:t> des résultats des élections par l’employeur est capitale: vous n’avez que 13 jours à partir de cette date pour introduire un recours au tribunal contre ces résultats. La première réunion du CE/CPPT doit avoir lieu 30 jours après ce délai de recours. Comme l’affichage des résultats des élections est possible pendant 3 jours, nous avons attribué un symbole (🔺 ■ ♢) pour chacune des dates possibles d’affichage et vous aider à vous retrouver dans les délais. </a:t>
          </a:r>
          <a:endParaRPr lang="nl-BE" sz="6000">
            <a:effectLst/>
            <a:latin typeface="Arial" panose="020B0604020202020204" pitchFamily="34" charset="0"/>
            <a:cs typeface="Arial" panose="020B0604020202020204" pitchFamily="34" charset="0"/>
          </a:endParaRPr>
        </a:p>
        <a:p>
          <a:r>
            <a:rPr lang="fr-BE" sz="2800" baseline="0">
              <a:solidFill>
                <a:schemeClr val="tx1"/>
              </a:solidFill>
              <a:effectLst/>
              <a:latin typeface="Arial" panose="020B0604020202020204" pitchFamily="34" charset="0"/>
              <a:ea typeface="+mn-ea"/>
              <a:cs typeface="Arial" panose="020B0604020202020204" pitchFamily="34" charset="0"/>
            </a:rPr>
            <a:t>Par exemple, le symbole ■ = la date d’affichage effective des résultats (Y+1) est également utilisé pour la date limite du recours qui en découle (Y+14) et pour la date limite de la première réunion (Y+44).</a:t>
          </a:r>
          <a:endParaRPr lang="nl-BE" sz="6000">
            <a:effectLst/>
            <a:latin typeface="Arial" panose="020B0604020202020204" pitchFamily="34" charset="0"/>
            <a:cs typeface="Arial" panose="020B0604020202020204" pitchFamily="34" charset="0"/>
          </a:endParaRPr>
        </a:p>
        <a:p>
          <a:endParaRPr lang="fr-BE" sz="2800" baseline="0">
            <a:latin typeface="Arial" panose="020B0604020202020204" pitchFamily="34" charset="0"/>
            <a:cs typeface="Arial" panose="020B0604020202020204" pitchFamily="34" charset="0"/>
          </a:endParaRPr>
        </a:p>
        <a:p>
          <a:endParaRPr lang="fr-BE" sz="2800" baseline="0">
            <a:latin typeface="Arial" panose="020B0604020202020204" pitchFamily="34" charset="0"/>
            <a:cs typeface="Arial" panose="020B0604020202020204" pitchFamily="34" charset="0"/>
          </a:endParaRPr>
        </a:p>
      </xdr:txBody>
    </xdr:sp>
    <xdr:clientData/>
  </xdr:oneCellAnchor>
  <xdr:twoCellAnchor editAs="oneCell">
    <xdr:from>
      <xdr:col>0</xdr:col>
      <xdr:colOff>59070</xdr:colOff>
      <xdr:row>50</xdr:row>
      <xdr:rowOff>258442</xdr:rowOff>
    </xdr:from>
    <xdr:to>
      <xdr:col>8</xdr:col>
      <xdr:colOff>18577</xdr:colOff>
      <xdr:row>68</xdr:row>
      <xdr:rowOff>130187</xdr:rowOff>
    </xdr:to>
    <xdr:pic>
      <xdr:nvPicPr>
        <xdr:cNvPr id="6" name="Afbeelding 5">
          <a:extLst>
            <a:ext uri="{FF2B5EF4-FFF2-40B4-BE49-F238E27FC236}">
              <a16:creationId xmlns:a16="http://schemas.microsoft.com/office/drawing/2014/main" id="{A57374CC-248C-35F5-A078-A86DD479BC91}"/>
            </a:ext>
          </a:extLst>
        </xdr:cNvPr>
        <xdr:cNvPicPr>
          <a:picLocks noChangeAspect="1"/>
        </xdr:cNvPicPr>
      </xdr:nvPicPr>
      <xdr:blipFill>
        <a:blip xmlns:r="http://schemas.openxmlformats.org/officeDocument/2006/relationships" r:embed="rId1"/>
        <a:stretch>
          <a:fillRect/>
        </a:stretch>
      </xdr:blipFill>
      <xdr:spPr>
        <a:xfrm>
          <a:off x="59070" y="28036000"/>
          <a:ext cx="19876976" cy="46525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zoomScale="40" zoomScaleNormal="40" workbookViewId="0">
      <selection activeCell="L1" sqref="L1"/>
    </sheetView>
  </sheetViews>
  <sheetFormatPr defaultColWidth="11.44140625" defaultRowHeight="21" x14ac:dyDescent="0.3"/>
  <cols>
    <col min="1" max="1" width="15.77734375" style="1" customWidth="1"/>
    <col min="2" max="2" width="100.77734375" style="1" customWidth="1"/>
    <col min="3" max="3" width="9.77734375" style="1" customWidth="1"/>
    <col min="4" max="4" width="15.77734375" style="1" customWidth="1"/>
    <col min="5" max="8" width="35.77734375" style="1" customWidth="1"/>
    <col min="9" max="9" width="26.21875" style="6" customWidth="1"/>
    <col min="10" max="11" width="15.77734375" style="6" customWidth="1"/>
    <col min="12" max="13" width="20.77734375" style="6" customWidth="1"/>
    <col min="14" max="16384" width="11.44140625" style="1"/>
  </cols>
  <sheetData>
    <row r="1" spans="1:13" ht="90" x14ac:dyDescent="0.3">
      <c r="A1" s="44" t="str">
        <f>L1</f>
        <v>Entreprise B</v>
      </c>
      <c r="B1" s="44"/>
      <c r="C1" s="44"/>
      <c r="D1" s="44"/>
      <c r="E1" s="44"/>
      <c r="F1" s="44"/>
      <c r="G1" s="44"/>
      <c r="H1" s="44"/>
      <c r="I1" s="6" t="s">
        <v>76</v>
      </c>
      <c r="L1" s="22" t="s">
        <v>74</v>
      </c>
      <c r="M1" s="23"/>
    </row>
    <row r="2" spans="1:13" ht="90" x14ac:dyDescent="0.3">
      <c r="A2" s="44" t="s">
        <v>75</v>
      </c>
      <c r="B2" s="44"/>
      <c r="C2" s="44"/>
      <c r="D2" s="44"/>
      <c r="E2" s="44"/>
      <c r="F2" s="44"/>
      <c r="G2" s="44"/>
      <c r="H2" s="44"/>
      <c r="I2" s="6" t="s">
        <v>77</v>
      </c>
      <c r="M2" s="24">
        <v>45436</v>
      </c>
    </row>
    <row r="3" spans="1:13" ht="45" x14ac:dyDescent="0.3">
      <c r="A3" s="8"/>
      <c r="B3" s="8"/>
      <c r="C3" s="8"/>
      <c r="D3" s="8"/>
      <c r="E3" s="8"/>
      <c r="F3" s="8"/>
      <c r="G3" s="8"/>
      <c r="H3" s="8"/>
    </row>
    <row r="4" spans="1:13" ht="30.6" thickBot="1" x14ac:dyDescent="0.35">
      <c r="A4" s="7"/>
      <c r="B4" s="7"/>
      <c r="C4" s="7"/>
      <c r="D4" s="7"/>
    </row>
    <row r="5" spans="1:13" s="9" customFormat="1" ht="40.950000000000003" customHeight="1" x14ac:dyDescent="0.3">
      <c r="A5" s="25"/>
      <c r="B5" s="26" t="s">
        <v>39</v>
      </c>
      <c r="C5" s="26"/>
      <c r="D5" s="27">
        <f>M2</f>
        <v>45436</v>
      </c>
      <c r="E5" s="10"/>
      <c r="F5" s="10"/>
      <c r="G5" s="10"/>
      <c r="H5" s="10"/>
      <c r="I5" s="6"/>
      <c r="J5" s="6"/>
      <c r="K5" s="6"/>
      <c r="L5" s="6"/>
      <c r="M5" s="6"/>
    </row>
    <row r="6" spans="1:13" s="9" customFormat="1" ht="40.950000000000003" customHeight="1" x14ac:dyDescent="0.3">
      <c r="A6" s="28"/>
      <c r="B6" s="12"/>
      <c r="C6" s="12"/>
      <c r="D6" s="29"/>
      <c r="E6" s="10"/>
      <c r="F6" s="10"/>
      <c r="G6" s="10"/>
      <c r="H6" s="10"/>
      <c r="I6" s="6"/>
      <c r="J6" s="6"/>
      <c r="K6" s="6"/>
      <c r="L6" s="6"/>
      <c r="M6" s="6"/>
    </row>
    <row r="7" spans="1:13" s="9" customFormat="1" ht="40.950000000000003" customHeight="1" x14ac:dyDescent="0.3">
      <c r="A7" s="30" t="s">
        <v>0</v>
      </c>
      <c r="B7" s="14" t="s">
        <v>40</v>
      </c>
      <c r="C7" s="14"/>
      <c r="D7" s="29">
        <f>D$13-60</f>
        <v>45286</v>
      </c>
      <c r="E7" s="10"/>
      <c r="F7" s="10"/>
      <c r="G7" s="10"/>
      <c r="H7" s="10"/>
      <c r="I7" s="6"/>
      <c r="J7" s="6"/>
      <c r="K7" s="6"/>
      <c r="L7" s="6"/>
      <c r="M7" s="6"/>
    </row>
    <row r="8" spans="1:13" s="9" customFormat="1" ht="40.950000000000003" customHeight="1" x14ac:dyDescent="0.3">
      <c r="A8" s="30" t="s">
        <v>1</v>
      </c>
      <c r="B8" s="14" t="s">
        <v>41</v>
      </c>
      <c r="C8" s="14"/>
      <c r="D8" s="29">
        <f>D13-35</f>
        <v>45311</v>
      </c>
      <c r="E8" s="10"/>
      <c r="F8" s="10"/>
      <c r="G8" s="10"/>
      <c r="H8" s="10"/>
      <c r="I8" s="6"/>
      <c r="J8" s="6"/>
      <c r="K8" s="6"/>
      <c r="L8" s="6"/>
      <c r="M8" s="6"/>
    </row>
    <row r="9" spans="1:13" s="9" customFormat="1" ht="40.950000000000003" customHeight="1" x14ac:dyDescent="0.3">
      <c r="A9" s="30" t="s">
        <v>2</v>
      </c>
      <c r="B9" s="14" t="s">
        <v>42</v>
      </c>
      <c r="C9" s="14"/>
      <c r="D9" s="29">
        <f>D13-30</f>
        <v>45316</v>
      </c>
      <c r="E9" s="10"/>
      <c r="F9" s="10"/>
      <c r="G9" s="10"/>
      <c r="H9" s="10"/>
      <c r="I9" s="6"/>
      <c r="J9" s="6"/>
      <c r="K9" s="6"/>
      <c r="L9" s="6"/>
      <c r="M9" s="6"/>
    </row>
    <row r="10" spans="1:13" s="9" customFormat="1" ht="40.950000000000003" customHeight="1" x14ac:dyDescent="0.3">
      <c r="A10" s="30" t="s">
        <v>3</v>
      </c>
      <c r="B10" s="15" t="s">
        <v>43</v>
      </c>
      <c r="C10" s="15"/>
      <c r="D10" s="29">
        <f>D13-28</f>
        <v>45318</v>
      </c>
      <c r="E10" s="10"/>
      <c r="F10" s="10"/>
      <c r="G10" s="10"/>
      <c r="H10" s="10"/>
      <c r="I10" s="6"/>
      <c r="J10" s="6"/>
      <c r="K10" s="6"/>
      <c r="L10" s="6"/>
      <c r="M10" s="6"/>
    </row>
    <row r="11" spans="1:13" s="9" customFormat="1" ht="40.950000000000003" customHeight="1" x14ac:dyDescent="0.3">
      <c r="A11" s="30" t="s">
        <v>4</v>
      </c>
      <c r="B11" s="14" t="s">
        <v>44</v>
      </c>
      <c r="C11" s="14"/>
      <c r="D11" s="29">
        <f>D13-5</f>
        <v>45341</v>
      </c>
      <c r="E11" s="10"/>
      <c r="F11" s="10"/>
      <c r="G11" s="10"/>
      <c r="H11" s="10"/>
      <c r="I11" s="6"/>
      <c r="J11" s="6"/>
      <c r="K11" s="6"/>
      <c r="L11" s="6"/>
      <c r="M11" s="6"/>
    </row>
    <row r="12" spans="1:13" s="9" customFormat="1" ht="40.950000000000003" customHeight="1" x14ac:dyDescent="0.3">
      <c r="A12" s="28"/>
      <c r="B12" s="13"/>
      <c r="C12" s="13"/>
      <c r="D12" s="29"/>
      <c r="E12" s="10"/>
      <c r="F12" s="10"/>
      <c r="G12" s="10"/>
      <c r="H12" s="10"/>
      <c r="I12" s="6"/>
      <c r="J12" s="6"/>
      <c r="K12" s="6"/>
      <c r="L12" s="6"/>
      <c r="M12" s="6"/>
    </row>
    <row r="13" spans="1:13" s="9" customFormat="1" ht="40.950000000000003" customHeight="1" x14ac:dyDescent="0.3">
      <c r="A13" s="30" t="s">
        <v>5</v>
      </c>
      <c r="B13" s="14" t="s">
        <v>45</v>
      </c>
      <c r="C13" s="14"/>
      <c r="D13" s="29">
        <f>D35-90</f>
        <v>45346</v>
      </c>
      <c r="E13" s="10"/>
      <c r="F13" s="10"/>
      <c r="G13" s="10"/>
      <c r="H13" s="10"/>
      <c r="I13" s="6"/>
      <c r="J13" s="6"/>
      <c r="K13" s="6"/>
      <c r="L13" s="6"/>
      <c r="M13" s="6"/>
    </row>
    <row r="14" spans="1:13" s="9" customFormat="1" ht="40.950000000000003" customHeight="1" x14ac:dyDescent="0.3">
      <c r="A14" s="30" t="s">
        <v>6</v>
      </c>
      <c r="B14" s="14" t="s">
        <v>46</v>
      </c>
      <c r="C14" s="14"/>
      <c r="D14" s="29">
        <f>D13+7</f>
        <v>45353</v>
      </c>
      <c r="E14" s="10"/>
      <c r="F14" s="10"/>
      <c r="G14" s="10"/>
      <c r="H14" s="10"/>
      <c r="I14" s="6"/>
      <c r="J14" s="6"/>
      <c r="K14" s="6"/>
      <c r="L14" s="6"/>
      <c r="M14" s="6"/>
    </row>
    <row r="15" spans="1:13" s="9" customFormat="1" ht="40.950000000000003" customHeight="1" x14ac:dyDescent="0.3">
      <c r="A15" s="30" t="s">
        <v>7</v>
      </c>
      <c r="B15" s="14" t="s">
        <v>47</v>
      </c>
      <c r="C15" s="14"/>
      <c r="D15" s="29">
        <f>D13+14</f>
        <v>45360</v>
      </c>
      <c r="E15" s="10"/>
      <c r="F15" s="10"/>
      <c r="G15" s="10"/>
      <c r="H15" s="10"/>
      <c r="I15" s="6"/>
      <c r="J15" s="6"/>
      <c r="K15" s="6"/>
      <c r="L15" s="6"/>
      <c r="M15" s="6"/>
    </row>
    <row r="16" spans="1:13" s="9" customFormat="1" ht="40.950000000000003" customHeight="1" x14ac:dyDescent="0.3">
      <c r="A16" s="30" t="s">
        <v>8</v>
      </c>
      <c r="B16" s="14" t="s">
        <v>48</v>
      </c>
      <c r="C16" s="14"/>
      <c r="D16" s="29">
        <f>D13+21</f>
        <v>45367</v>
      </c>
      <c r="E16" s="10"/>
      <c r="F16" s="10"/>
      <c r="G16" s="10"/>
      <c r="H16" s="10"/>
      <c r="I16" s="6"/>
      <c r="J16" s="6"/>
      <c r="K16" s="6"/>
      <c r="L16" s="6"/>
      <c r="M16" s="6"/>
    </row>
    <row r="17" spans="1:13" s="9" customFormat="1" ht="40.950000000000003" customHeight="1" x14ac:dyDescent="0.3">
      <c r="A17" s="30" t="s">
        <v>9</v>
      </c>
      <c r="B17" s="14" t="s">
        <v>49</v>
      </c>
      <c r="C17" s="14"/>
      <c r="D17" s="29">
        <f>D13+28</f>
        <v>45374</v>
      </c>
      <c r="E17" s="10"/>
      <c r="F17" s="10"/>
      <c r="G17" s="10"/>
      <c r="H17" s="10"/>
      <c r="I17" s="6"/>
      <c r="J17" s="6"/>
      <c r="K17" s="6"/>
      <c r="L17" s="6"/>
      <c r="M17" s="6"/>
    </row>
    <row r="18" spans="1:13" s="9" customFormat="1" ht="40.950000000000003" customHeight="1" x14ac:dyDescent="0.3">
      <c r="A18" s="28"/>
      <c r="B18" s="12"/>
      <c r="C18" s="12"/>
      <c r="D18" s="29"/>
      <c r="E18" s="10"/>
      <c r="F18" s="10"/>
      <c r="G18" s="10"/>
      <c r="H18" s="10"/>
      <c r="I18" s="6"/>
      <c r="J18" s="6"/>
      <c r="K18" s="6"/>
      <c r="L18" s="6"/>
      <c r="M18" s="6"/>
    </row>
    <row r="19" spans="1:13" s="9" customFormat="1" ht="40.950000000000003" customHeight="1" x14ac:dyDescent="0.3">
      <c r="A19" s="30" t="s">
        <v>10</v>
      </c>
      <c r="B19" s="14" t="s">
        <v>50</v>
      </c>
      <c r="C19" s="14"/>
      <c r="D19" s="29">
        <f>D$13+35</f>
        <v>45381</v>
      </c>
      <c r="E19" s="10"/>
      <c r="F19" s="10"/>
      <c r="G19" s="10"/>
      <c r="H19" s="10"/>
      <c r="I19" s="6"/>
      <c r="J19" s="6"/>
      <c r="K19" s="6"/>
      <c r="L19" s="6"/>
      <c r="M19" s="6"/>
    </row>
    <row r="20" spans="1:13" s="9" customFormat="1" ht="40.950000000000003" customHeight="1" x14ac:dyDescent="0.3">
      <c r="A20" s="30" t="s">
        <v>11</v>
      </c>
      <c r="B20" s="14" t="s">
        <v>51</v>
      </c>
      <c r="C20" s="14"/>
      <c r="D20" s="29">
        <f>D$13+40</f>
        <v>45386</v>
      </c>
      <c r="E20" s="10"/>
      <c r="F20" s="10"/>
      <c r="G20" s="10"/>
      <c r="H20" s="10"/>
      <c r="I20" s="6"/>
      <c r="J20" s="6"/>
      <c r="K20" s="6"/>
      <c r="L20" s="6"/>
      <c r="M20" s="6"/>
    </row>
    <row r="21" spans="1:13" s="9" customFormat="1" ht="69.599999999999994" x14ac:dyDescent="0.3">
      <c r="A21" s="30" t="s">
        <v>12</v>
      </c>
      <c r="B21" s="15" t="s">
        <v>52</v>
      </c>
      <c r="C21" s="15"/>
      <c r="D21" s="29">
        <f>D$13+47</f>
        <v>45393</v>
      </c>
      <c r="E21" s="10"/>
      <c r="F21" s="10"/>
      <c r="G21" s="10"/>
      <c r="H21" s="10"/>
      <c r="I21" s="6"/>
      <c r="J21" s="6"/>
      <c r="K21" s="6"/>
      <c r="L21" s="6"/>
      <c r="M21" s="6"/>
    </row>
    <row r="22" spans="1:13" s="9" customFormat="1" ht="69.599999999999994" x14ac:dyDescent="0.3">
      <c r="A22" s="30" t="s">
        <v>13</v>
      </c>
      <c r="B22" s="15" t="s">
        <v>53</v>
      </c>
      <c r="C22" s="15"/>
      <c r="D22" s="29">
        <f>D$13+48</f>
        <v>45394</v>
      </c>
      <c r="E22" s="10"/>
      <c r="F22" s="10"/>
      <c r="G22" s="10"/>
      <c r="H22" s="10"/>
      <c r="I22" s="6"/>
      <c r="J22" s="6"/>
      <c r="K22" s="6"/>
      <c r="L22" s="6"/>
      <c r="M22" s="6"/>
    </row>
    <row r="23" spans="1:13" s="9" customFormat="1" ht="40.950000000000003" customHeight="1" x14ac:dyDescent="0.3">
      <c r="A23" s="30" t="s">
        <v>14</v>
      </c>
      <c r="B23" s="14" t="s">
        <v>54</v>
      </c>
      <c r="C23" s="14"/>
      <c r="D23" s="29">
        <f>D$13+54</f>
        <v>45400</v>
      </c>
      <c r="E23" s="10"/>
      <c r="F23" s="10"/>
      <c r="G23" s="10"/>
      <c r="H23" s="10"/>
      <c r="I23" s="6"/>
      <c r="J23" s="6"/>
      <c r="K23" s="6"/>
      <c r="L23" s="6"/>
      <c r="M23" s="6"/>
    </row>
    <row r="24" spans="1:13" s="9" customFormat="1" ht="40.950000000000003" customHeight="1" x14ac:dyDescent="0.3">
      <c r="A24" s="30" t="s">
        <v>14</v>
      </c>
      <c r="B24" s="15" t="s">
        <v>55</v>
      </c>
      <c r="C24" s="15"/>
      <c r="D24" s="29">
        <f>D$13+54</f>
        <v>45400</v>
      </c>
      <c r="E24" s="10"/>
      <c r="F24" s="10"/>
      <c r="G24" s="10"/>
      <c r="H24" s="10"/>
      <c r="I24" s="6"/>
      <c r="J24" s="6"/>
      <c r="K24" s="6"/>
      <c r="L24" s="6"/>
      <c r="M24" s="6"/>
    </row>
    <row r="25" spans="1:13" s="9" customFormat="1" ht="40.950000000000003" customHeight="1" x14ac:dyDescent="0.3">
      <c r="A25" s="30" t="s">
        <v>15</v>
      </c>
      <c r="B25" s="14" t="s">
        <v>56</v>
      </c>
      <c r="C25" s="14"/>
      <c r="D25" s="29">
        <f>D$13+56</f>
        <v>45402</v>
      </c>
      <c r="E25" s="10"/>
      <c r="F25" s="10"/>
      <c r="G25" s="10"/>
      <c r="H25" s="10"/>
      <c r="I25" s="6"/>
      <c r="J25" s="6"/>
      <c r="K25" s="6"/>
      <c r="L25" s="6"/>
      <c r="M25" s="6"/>
    </row>
    <row r="26" spans="1:13" s="9" customFormat="1" ht="40.950000000000003" customHeight="1" x14ac:dyDescent="0.3">
      <c r="A26" s="30" t="s">
        <v>15</v>
      </c>
      <c r="B26" s="14" t="s">
        <v>57</v>
      </c>
      <c r="C26" s="14"/>
      <c r="D26" s="29">
        <f>D$13+56</f>
        <v>45402</v>
      </c>
      <c r="E26" s="10"/>
      <c r="F26" s="10"/>
      <c r="G26" s="10"/>
      <c r="H26" s="10"/>
      <c r="I26" s="6"/>
      <c r="J26" s="6"/>
      <c r="K26" s="6"/>
      <c r="L26" s="6"/>
      <c r="M26" s="6"/>
    </row>
    <row r="27" spans="1:13" s="9" customFormat="1" ht="40.950000000000003" customHeight="1" x14ac:dyDescent="0.3">
      <c r="A27" s="30" t="s">
        <v>16</v>
      </c>
      <c r="B27" s="14" t="s">
        <v>58</v>
      </c>
      <c r="C27" s="14"/>
      <c r="D27" s="29">
        <f>D$13+60</f>
        <v>45406</v>
      </c>
      <c r="E27" s="10"/>
      <c r="F27" s="10"/>
      <c r="G27" s="10"/>
      <c r="H27" s="10"/>
      <c r="I27" s="6"/>
      <c r="J27" s="6"/>
      <c r="K27" s="6"/>
      <c r="L27" s="6"/>
      <c r="M27" s="6"/>
    </row>
    <row r="28" spans="1:13" s="9" customFormat="1" ht="40.950000000000003" customHeight="1" x14ac:dyDescent="0.3">
      <c r="A28" s="30" t="s">
        <v>17</v>
      </c>
      <c r="B28" s="15" t="s">
        <v>59</v>
      </c>
      <c r="C28" s="15"/>
      <c r="D28" s="29">
        <f>D$13+61</f>
        <v>45407</v>
      </c>
      <c r="E28" s="10"/>
      <c r="F28" s="10"/>
      <c r="G28" s="10"/>
      <c r="H28" s="10"/>
      <c r="I28" s="6"/>
      <c r="J28" s="6"/>
      <c r="K28" s="6"/>
      <c r="L28" s="6"/>
      <c r="M28" s="6"/>
    </row>
    <row r="29" spans="1:13" s="9" customFormat="1" ht="40.950000000000003" customHeight="1" x14ac:dyDescent="0.3">
      <c r="A29" s="30" t="s">
        <v>18</v>
      </c>
      <c r="B29" s="14" t="s">
        <v>60</v>
      </c>
      <c r="C29" s="14"/>
      <c r="D29" s="29">
        <f>D$13+70</f>
        <v>45416</v>
      </c>
      <c r="E29" s="10"/>
      <c r="F29" s="10"/>
      <c r="G29" s="10"/>
      <c r="H29" s="10"/>
      <c r="I29" s="6"/>
      <c r="J29" s="6"/>
      <c r="K29" s="6"/>
      <c r="L29" s="6"/>
      <c r="M29" s="6"/>
    </row>
    <row r="30" spans="1:13" s="9" customFormat="1" ht="40.950000000000003" customHeight="1" x14ac:dyDescent="0.3">
      <c r="A30" s="30" t="s">
        <v>19</v>
      </c>
      <c r="B30" s="14" t="s">
        <v>61</v>
      </c>
      <c r="C30" s="14"/>
      <c r="D30" s="29">
        <f>D$13+75</f>
        <v>45421</v>
      </c>
      <c r="E30" s="10"/>
      <c r="F30" s="10"/>
      <c r="G30" s="10"/>
      <c r="H30" s="10"/>
      <c r="I30" s="6"/>
      <c r="J30" s="6"/>
      <c r="K30" s="6"/>
      <c r="L30" s="6"/>
      <c r="M30" s="6"/>
    </row>
    <row r="31" spans="1:13" s="9" customFormat="1" ht="40.950000000000003" customHeight="1" x14ac:dyDescent="0.3">
      <c r="A31" s="30" t="s">
        <v>20</v>
      </c>
      <c r="B31" s="14" t="s">
        <v>62</v>
      </c>
      <c r="C31" s="14"/>
      <c r="D31" s="29">
        <f>D$13+76</f>
        <v>45422</v>
      </c>
      <c r="E31" s="10"/>
      <c r="F31" s="10"/>
      <c r="G31" s="10"/>
      <c r="H31" s="10"/>
      <c r="I31" s="6"/>
      <c r="J31" s="6"/>
      <c r="K31" s="6"/>
      <c r="L31" s="6"/>
      <c r="M31" s="6"/>
    </row>
    <row r="32" spans="1:13" s="9" customFormat="1" ht="40.950000000000003" customHeight="1" x14ac:dyDescent="0.3">
      <c r="A32" s="30" t="s">
        <v>21</v>
      </c>
      <c r="B32" s="14" t="s">
        <v>63</v>
      </c>
      <c r="C32" s="14"/>
      <c r="D32" s="29">
        <f>D13+77</f>
        <v>45423</v>
      </c>
      <c r="E32" s="10"/>
      <c r="F32" s="10"/>
      <c r="G32" s="10"/>
      <c r="H32" s="10"/>
      <c r="I32" s="6"/>
      <c r="J32" s="6"/>
      <c r="K32" s="6"/>
      <c r="L32" s="6"/>
      <c r="M32" s="6"/>
    </row>
    <row r="33" spans="1:13" s="9" customFormat="1" ht="40.950000000000003" customHeight="1" x14ac:dyDescent="0.3">
      <c r="A33" s="30" t="s">
        <v>21</v>
      </c>
      <c r="B33" s="14" t="s">
        <v>64</v>
      </c>
      <c r="C33" s="14"/>
      <c r="D33" s="29">
        <f>D13+77</f>
        <v>45423</v>
      </c>
      <c r="E33" s="10"/>
      <c r="F33" s="10"/>
      <c r="G33" s="10"/>
      <c r="H33" s="10"/>
      <c r="I33" s="6"/>
      <c r="J33" s="6"/>
      <c r="K33" s="6"/>
      <c r="L33" s="6"/>
      <c r="M33" s="6"/>
    </row>
    <row r="34" spans="1:13" s="9" customFormat="1" ht="40.950000000000003" customHeight="1" x14ac:dyDescent="0.3">
      <c r="A34" s="30" t="s">
        <v>22</v>
      </c>
      <c r="B34" s="14" t="s">
        <v>65</v>
      </c>
      <c r="C34" s="14"/>
      <c r="D34" s="35">
        <f>D13+80</f>
        <v>45426</v>
      </c>
      <c r="E34" s="10"/>
      <c r="F34" s="10"/>
      <c r="G34" s="10"/>
      <c r="H34" s="10"/>
      <c r="I34" s="6"/>
      <c r="J34" s="6"/>
      <c r="K34" s="6"/>
      <c r="L34" s="6"/>
      <c r="M34" s="6"/>
    </row>
    <row r="35" spans="1:13" s="9" customFormat="1" ht="40.950000000000003" customHeight="1" x14ac:dyDescent="0.3">
      <c r="A35" s="31" t="s">
        <v>23</v>
      </c>
      <c r="B35" s="16" t="s">
        <v>66</v>
      </c>
      <c r="C35" s="16"/>
      <c r="D35" s="32">
        <f>D5</f>
        <v>45436</v>
      </c>
      <c r="E35" s="10"/>
      <c r="F35" s="10"/>
      <c r="G35" s="10"/>
      <c r="H35" s="10"/>
      <c r="I35" s="6"/>
      <c r="J35" s="6"/>
      <c r="K35" s="6"/>
      <c r="L35" s="6"/>
      <c r="M35" s="6"/>
    </row>
    <row r="36" spans="1:13" s="9" customFormat="1" ht="40.950000000000003" customHeight="1" x14ac:dyDescent="0.3">
      <c r="A36" s="30" t="s">
        <v>23</v>
      </c>
      <c r="B36" s="42" t="s">
        <v>67</v>
      </c>
      <c r="C36" s="39" t="s">
        <v>35</v>
      </c>
      <c r="D36" s="29">
        <f>D35</f>
        <v>45436</v>
      </c>
      <c r="E36" s="10"/>
      <c r="F36" s="10"/>
      <c r="G36" s="10"/>
      <c r="H36" s="10"/>
      <c r="I36" s="6"/>
      <c r="J36" s="6"/>
      <c r="K36" s="6"/>
      <c r="L36" s="6"/>
      <c r="M36" s="6"/>
    </row>
    <row r="37" spans="1:13" s="9" customFormat="1" ht="40.950000000000003" customHeight="1" x14ac:dyDescent="0.3">
      <c r="A37" s="33" t="s">
        <v>24</v>
      </c>
      <c r="B37" s="42"/>
      <c r="C37" s="13" t="s">
        <v>36</v>
      </c>
      <c r="D37" s="34">
        <f>D35+1</f>
        <v>45437</v>
      </c>
      <c r="E37" s="10"/>
      <c r="F37" s="10"/>
      <c r="G37" s="10"/>
      <c r="H37" s="10"/>
      <c r="I37" s="6"/>
      <c r="J37" s="6"/>
      <c r="K37" s="6"/>
      <c r="L37" s="6"/>
      <c r="M37" s="6"/>
    </row>
    <row r="38" spans="1:13" s="9" customFormat="1" ht="40.950000000000003" customHeight="1" x14ac:dyDescent="0.3">
      <c r="A38" s="33" t="s">
        <v>25</v>
      </c>
      <c r="B38" s="42"/>
      <c r="C38" s="13" t="s">
        <v>37</v>
      </c>
      <c r="D38" s="34">
        <f>D35+2</f>
        <v>45438</v>
      </c>
      <c r="E38" s="10"/>
      <c r="F38" s="10"/>
      <c r="G38" s="10"/>
      <c r="H38" s="10"/>
      <c r="I38" s="6"/>
      <c r="J38" s="6"/>
      <c r="K38" s="6"/>
      <c r="L38" s="6"/>
      <c r="M38" s="6"/>
    </row>
    <row r="39" spans="1:13" s="9" customFormat="1" ht="40.950000000000003" customHeight="1" x14ac:dyDescent="0.3">
      <c r="A39" s="28"/>
      <c r="B39" s="12"/>
      <c r="C39" s="11"/>
      <c r="D39" s="35"/>
      <c r="E39" s="10"/>
      <c r="F39" s="10"/>
      <c r="G39" s="10"/>
      <c r="H39" s="10"/>
      <c r="I39" s="6"/>
      <c r="J39" s="6"/>
      <c r="K39" s="6"/>
      <c r="L39" s="6"/>
      <c r="M39" s="6"/>
    </row>
    <row r="40" spans="1:13" s="9" customFormat="1" ht="40.950000000000003" customHeight="1" x14ac:dyDescent="0.3">
      <c r="A40" s="30" t="s">
        <v>24</v>
      </c>
      <c r="B40" s="14" t="s">
        <v>68</v>
      </c>
      <c r="C40" s="13"/>
      <c r="D40" s="29">
        <f>D35+1</f>
        <v>45437</v>
      </c>
      <c r="E40" s="10"/>
      <c r="F40" s="17"/>
      <c r="G40" s="18" t="s">
        <v>38</v>
      </c>
      <c r="H40" s="18"/>
      <c r="I40" s="10"/>
      <c r="J40" s="6"/>
      <c r="K40" s="6"/>
      <c r="L40" s="6"/>
      <c r="M40" s="6"/>
    </row>
    <row r="41" spans="1:13" s="9" customFormat="1" ht="40.950000000000003" customHeight="1" x14ac:dyDescent="0.3">
      <c r="A41" s="30" t="s">
        <v>26</v>
      </c>
      <c r="B41" s="43" t="s">
        <v>69</v>
      </c>
      <c r="C41" s="40" t="s">
        <v>35</v>
      </c>
      <c r="D41" s="29">
        <f>D35+13</f>
        <v>45449</v>
      </c>
      <c r="E41" s="10"/>
      <c r="F41" s="10"/>
      <c r="G41" s="10"/>
      <c r="H41" s="10"/>
      <c r="I41" s="10"/>
      <c r="J41" s="6"/>
      <c r="K41" s="6"/>
      <c r="L41" s="6"/>
      <c r="M41" s="6"/>
    </row>
    <row r="42" spans="1:13" s="9" customFormat="1" ht="40.950000000000003" customHeight="1" x14ac:dyDescent="0.3">
      <c r="A42" s="33" t="s">
        <v>27</v>
      </c>
      <c r="B42" s="43"/>
      <c r="C42" s="19" t="s">
        <v>36</v>
      </c>
      <c r="D42" s="34">
        <f>D35+14</f>
        <v>45450</v>
      </c>
      <c r="E42" s="10"/>
      <c r="F42" s="20"/>
      <c r="G42" s="10" t="s">
        <v>84</v>
      </c>
      <c r="H42" s="10"/>
      <c r="I42" s="10"/>
      <c r="J42" s="6"/>
      <c r="K42" s="6"/>
      <c r="L42" s="6"/>
      <c r="M42" s="6"/>
    </row>
    <row r="43" spans="1:13" s="9" customFormat="1" ht="40.950000000000003" customHeight="1" x14ac:dyDescent="0.3">
      <c r="A43" s="33" t="s">
        <v>28</v>
      </c>
      <c r="B43" s="43"/>
      <c r="C43" s="19" t="s">
        <v>37</v>
      </c>
      <c r="D43" s="34">
        <f>D35+15</f>
        <v>45451</v>
      </c>
      <c r="E43" s="10"/>
      <c r="F43" s="21">
        <v>45651</v>
      </c>
      <c r="G43" s="10" t="s">
        <v>78</v>
      </c>
      <c r="H43" s="10"/>
      <c r="I43" s="10"/>
      <c r="J43" s="6"/>
      <c r="K43" s="6"/>
      <c r="L43" s="6"/>
      <c r="M43" s="6"/>
    </row>
    <row r="44" spans="1:13" s="9" customFormat="1" ht="40.950000000000003" customHeight="1" x14ac:dyDescent="0.3">
      <c r="A44" s="30" t="s">
        <v>29</v>
      </c>
      <c r="B44" s="42" t="s">
        <v>70</v>
      </c>
      <c r="C44" s="41" t="s">
        <v>35</v>
      </c>
      <c r="D44" s="29">
        <f>D35+43</f>
        <v>45479</v>
      </c>
      <c r="E44" s="10"/>
      <c r="F44" s="21">
        <v>45292</v>
      </c>
      <c r="G44" s="10" t="s">
        <v>79</v>
      </c>
      <c r="H44" s="10"/>
      <c r="I44" s="10"/>
      <c r="J44" s="6"/>
      <c r="K44" s="6"/>
      <c r="L44" s="6"/>
      <c r="M44" s="6"/>
    </row>
    <row r="45" spans="1:13" s="9" customFormat="1" ht="40.950000000000003" customHeight="1" x14ac:dyDescent="0.3">
      <c r="A45" s="33" t="s">
        <v>30</v>
      </c>
      <c r="B45" s="42"/>
      <c r="C45" s="19" t="s">
        <v>36</v>
      </c>
      <c r="D45" s="34">
        <f>D35+44</f>
        <v>45480</v>
      </c>
      <c r="E45" s="10"/>
      <c r="F45" s="21">
        <v>45383</v>
      </c>
      <c r="G45" s="10" t="s">
        <v>80</v>
      </c>
      <c r="H45" s="10"/>
      <c r="I45" s="10"/>
      <c r="J45" s="6"/>
      <c r="K45" s="6"/>
      <c r="L45" s="6"/>
      <c r="M45" s="6"/>
    </row>
    <row r="46" spans="1:13" s="9" customFormat="1" ht="40.950000000000003" customHeight="1" x14ac:dyDescent="0.3">
      <c r="A46" s="33" t="s">
        <v>31</v>
      </c>
      <c r="B46" s="42"/>
      <c r="C46" s="19" t="s">
        <v>37</v>
      </c>
      <c r="D46" s="34">
        <f>D35+45</f>
        <v>45481</v>
      </c>
      <c r="E46" s="10"/>
      <c r="F46" s="21">
        <v>45413</v>
      </c>
      <c r="G46" s="10" t="s">
        <v>81</v>
      </c>
      <c r="H46" s="10"/>
      <c r="I46" s="10"/>
      <c r="J46" s="6"/>
      <c r="K46" s="6"/>
      <c r="L46" s="6"/>
      <c r="M46" s="6"/>
    </row>
    <row r="47" spans="1:13" s="9" customFormat="1" ht="40.950000000000003" customHeight="1" x14ac:dyDescent="0.3">
      <c r="A47" s="28"/>
      <c r="B47" s="12"/>
      <c r="C47" s="12"/>
      <c r="D47" s="35"/>
      <c r="E47" s="10"/>
      <c r="F47" s="21">
        <v>45421</v>
      </c>
      <c r="G47" s="10" t="s">
        <v>87</v>
      </c>
      <c r="H47" s="10"/>
      <c r="I47" s="10"/>
      <c r="J47" s="6"/>
      <c r="K47" s="6"/>
      <c r="L47" s="6"/>
      <c r="M47" s="6"/>
    </row>
    <row r="48" spans="1:13" s="9" customFormat="1" ht="40.950000000000003" customHeight="1" x14ac:dyDescent="0.3">
      <c r="A48" s="30" t="s">
        <v>32</v>
      </c>
      <c r="B48" s="14" t="s">
        <v>71</v>
      </c>
      <c r="C48" s="14"/>
      <c r="D48" s="29">
        <f>D35+69</f>
        <v>45505</v>
      </c>
      <c r="E48" s="10"/>
      <c r="F48" s="21">
        <v>45432</v>
      </c>
      <c r="G48" s="10" t="s">
        <v>82</v>
      </c>
      <c r="H48" s="10"/>
      <c r="I48" s="10"/>
      <c r="J48" s="6"/>
      <c r="K48" s="6"/>
      <c r="L48" s="6"/>
      <c r="M48" s="6"/>
    </row>
    <row r="49" spans="1:13" s="9" customFormat="1" ht="40.950000000000003" customHeight="1" x14ac:dyDescent="0.3">
      <c r="A49" s="30" t="s">
        <v>33</v>
      </c>
      <c r="B49" s="14" t="s">
        <v>72</v>
      </c>
      <c r="C49" s="14"/>
      <c r="D49" s="29">
        <f>D35+84</f>
        <v>45520</v>
      </c>
      <c r="E49" s="10"/>
      <c r="F49" s="21">
        <v>45494</v>
      </c>
      <c r="G49" s="10" t="s">
        <v>85</v>
      </c>
      <c r="H49" s="10"/>
      <c r="I49" s="10"/>
      <c r="J49" s="6"/>
      <c r="K49" s="6"/>
      <c r="L49" s="6"/>
      <c r="M49" s="6"/>
    </row>
    <row r="50" spans="1:13" s="9" customFormat="1" ht="40.950000000000003" customHeight="1" thickBot="1" x14ac:dyDescent="0.35">
      <c r="A50" s="36" t="s">
        <v>34</v>
      </c>
      <c r="B50" s="37" t="s">
        <v>73</v>
      </c>
      <c r="C50" s="37"/>
      <c r="D50" s="38">
        <f>D35+144</f>
        <v>45580</v>
      </c>
      <c r="E50" s="10"/>
      <c r="F50" s="21">
        <v>45519</v>
      </c>
      <c r="G50" s="10" t="s">
        <v>83</v>
      </c>
      <c r="H50" s="10"/>
      <c r="I50" s="10"/>
      <c r="J50" s="6"/>
      <c r="K50" s="6"/>
      <c r="L50" s="6"/>
      <c r="M50" s="6"/>
    </row>
    <row r="51" spans="1:13" x14ac:dyDescent="0.3">
      <c r="A51" s="2"/>
      <c r="B51" s="3"/>
      <c r="C51" s="3"/>
      <c r="D51" s="3"/>
    </row>
    <row r="52" spans="1:13" x14ac:dyDescent="0.3">
      <c r="C52" s="4"/>
    </row>
    <row r="53" spans="1:13" x14ac:dyDescent="0.3">
      <c r="C53" s="5"/>
    </row>
    <row r="54" spans="1:13" x14ac:dyDescent="0.3">
      <c r="C54" s="5"/>
    </row>
    <row r="55" spans="1:13" x14ac:dyDescent="0.3">
      <c r="C55" s="5"/>
    </row>
    <row r="56" spans="1:13" x14ac:dyDescent="0.3">
      <c r="C56" s="5"/>
    </row>
    <row r="57" spans="1:13" x14ac:dyDescent="0.3">
      <c r="C57" s="5"/>
    </row>
    <row r="58" spans="1:13" x14ac:dyDescent="0.3">
      <c r="C58" s="5"/>
    </row>
    <row r="59" spans="1:13" x14ac:dyDescent="0.3">
      <c r="C59" s="5"/>
    </row>
    <row r="60" spans="1:13" x14ac:dyDescent="0.3">
      <c r="C60" s="5"/>
    </row>
    <row r="61" spans="1:13" x14ac:dyDescent="0.3">
      <c r="C61" s="5"/>
    </row>
    <row r="62" spans="1:13" x14ac:dyDescent="0.3">
      <c r="C62" s="5"/>
    </row>
    <row r="71" spans="1:1" x14ac:dyDescent="0.3">
      <c r="A71" s="1" t="s">
        <v>86</v>
      </c>
    </row>
  </sheetData>
  <sheetProtection algorithmName="SHA-512" hashValue="RTBE4AwuHuYp/G7hK6KyVRXLA5oF7BeH1T/vtlIEGuJsQQNst+anWDCNNYgCcdZCCGv1i80MT/BHdqW4gVN9QQ==" saltValue="FU6FoR5Db9V2w99gRCsrmQ==" spinCount="100000" sheet="1" objects="1" scenarios="1"/>
  <mergeCells count="5">
    <mergeCell ref="B36:B38"/>
    <mergeCell ref="B41:B43"/>
    <mergeCell ref="B44:B46"/>
    <mergeCell ref="A1:H1"/>
    <mergeCell ref="A2:H2"/>
  </mergeCells>
  <conditionalFormatting sqref="D5:D50">
    <cfRule type="containsBlanks" dxfId="16" priority="1">
      <formula>LEN(TRIM(D5))=0</formula>
    </cfRule>
    <cfRule type="cellIs" dxfId="15" priority="2" operator="equal">
      <formula>45651</formula>
    </cfRule>
    <cfRule type="cellIs" dxfId="14" priority="3" operator="equal">
      <formula>45292</formula>
    </cfRule>
    <cfRule type="cellIs" dxfId="13" priority="4" operator="equal">
      <formula>45383</formula>
    </cfRule>
    <cfRule type="cellIs" dxfId="12" priority="5" operator="equal">
      <formula>45413</formula>
    </cfRule>
    <cfRule type="cellIs" dxfId="11" priority="6" operator="equal">
      <formula>45421</formula>
    </cfRule>
    <cfRule type="cellIs" dxfId="10" priority="7" operator="equal">
      <formula>45432</formula>
    </cfRule>
    <cfRule type="cellIs" dxfId="9" priority="8" operator="equal">
      <formula>45494</formula>
    </cfRule>
    <cfRule type="cellIs" dxfId="8" priority="9" operator="equal">
      <formula>45519</formula>
    </cfRule>
    <cfRule type="cellIs" dxfId="7" priority="10" operator="equal">
      <formula>43459</formula>
    </cfRule>
    <cfRule type="expression" dxfId="6" priority="11">
      <formula>OR(WEEKDAY(D5)=1,WEEKDAY(D5)=7)</formula>
    </cfRule>
    <cfRule type="cellIs" dxfId="5" priority="12" operator="between">
      <formula>44013</formula>
      <formula>44074</formula>
    </cfRule>
    <cfRule type="cellIs" dxfId="4" priority="13" operator="between">
      <formula>43935</formula>
      <formula>43938</formula>
    </cfRule>
    <cfRule type="cellIs" dxfId="3" priority="14" operator="between">
      <formula>43927</formula>
      <formula>43931</formula>
    </cfRule>
    <cfRule type="cellIs" dxfId="2" priority="15" operator="between">
      <formula>43885</formula>
      <formula>43889</formula>
    </cfRule>
    <cfRule type="cellIs" dxfId="1" priority="16" operator="between">
      <formula>43829</formula>
      <formula>43833</formula>
    </cfRule>
    <cfRule type="cellIs" dxfId="0" priority="17" operator="between">
      <formula>43822</formula>
      <formula>43826</formula>
    </cfRule>
  </conditionalFormatting>
  <dataValidations count="1">
    <dataValidation type="date" allowBlank="1" showInputMessage="1" showErrorMessage="1" error="13/5/2020 - 26/5/2024" sqref="M2" xr:uid="{00000000-0002-0000-0000-000000000000}">
      <formula1>45425</formula1>
      <formula2>45438</formula2>
    </dataValidation>
  </dataValidations>
  <pageMargins left="1.18" right="0.25" top="0.89" bottom="0.75" header="0.3" footer="0.3"/>
  <pageSetup paperSize="9" scale="2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NL</vt:lpstr>
      <vt:lpstr>NL!Afdrukbereik</vt:lpstr>
    </vt:vector>
  </TitlesOfParts>
  <Company>ABVV-FGTB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Trinh</dc:creator>
  <cp:lastModifiedBy>Filip Misplon</cp:lastModifiedBy>
  <cp:lastPrinted>2023-11-08T12:46:44Z</cp:lastPrinted>
  <dcterms:created xsi:type="dcterms:W3CDTF">2019-05-17T07:46:05Z</dcterms:created>
  <dcterms:modified xsi:type="dcterms:W3CDTF">2023-11-10T07:56:23Z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