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76FMISP\OneDrive - La centrale Generale FGTB\EXCEL\2022\"/>
    </mc:Choice>
  </mc:AlternateContent>
  <xr:revisionPtr revIDLastSave="0" documentId="13_ncr:1_{A1758431-07EE-4D68-A112-59CEBFE0641D}" xr6:coauthVersionLast="47" xr6:coauthVersionMax="47" xr10:uidLastSave="{00000000-0000-0000-0000-000000000000}"/>
  <workbookProtection workbookAlgorithmName="SHA-512" workbookHashValue="/o24x0OJNV4kYzhEB0Uj9VQ0G1MqU1BvRThRBoGAaRMYlP8iOY85zBhgRKl146Mqnljytw2FekDcyPWJsR1B/Q==" workbookSaltValue="6d95fKhlhNqO7g1OwAZVOQ==" workbookSpinCount="100000" lockStructure="1"/>
  <bookViews>
    <workbookView xWindow="28680" yWindow="-120" windowWidth="29040" windowHeight="15840" xr2:uid="{00000000-000D-0000-FFFF-FFFF00000000}"/>
  </bookViews>
  <sheets>
    <sheet name="Blad1" sheetId="1" r:id="rId1"/>
    <sheet name="2014" sheetId="5" state="hidden" r:id="rId2"/>
    <sheet name="EXC" sheetId="46" state="hidden" r:id="rId3"/>
    <sheet name="SECT" sheetId="48" state="hidden" r:id="rId4"/>
    <sheet name="SECTEXC" sheetId="47" state="hidden" r:id="rId5"/>
    <sheet name="100.00" sheetId="12" state="hidden" r:id="rId6"/>
    <sheet name="102.01" sheetId="14" state="hidden" r:id="rId7"/>
    <sheet name="102.02" sheetId="15" state="hidden" r:id="rId8"/>
    <sheet name="102.03" sheetId="16" state="hidden" r:id="rId9"/>
    <sheet name="102.04" sheetId="17" state="hidden" r:id="rId10"/>
    <sheet name="102.05" sheetId="18" state="hidden" r:id="rId11"/>
    <sheet name="102.06" sheetId="19" state="hidden" r:id="rId12"/>
    <sheet name="102.07" sheetId="20" state="hidden" r:id="rId13"/>
    <sheet name="102.08" sheetId="21" state="hidden" r:id="rId14"/>
    <sheet name="102.09" sheetId="22" state="hidden" r:id="rId15"/>
    <sheet name="106.01" sheetId="10" state="hidden" r:id="rId16"/>
    <sheet name="106.02" sheetId="23" state="hidden" r:id="rId17"/>
    <sheet name="106.03" sheetId="24" state="hidden" r:id="rId18"/>
    <sheet name="107.00" sheetId="25" state="hidden" r:id="rId19"/>
    <sheet name="109.00" sheetId="59" state="hidden" r:id="rId20"/>
    <sheet name="110.00" sheetId="2" state="hidden" r:id="rId21"/>
    <sheet name="113.00" sheetId="26" state="hidden" r:id="rId22"/>
    <sheet name="113.04" sheetId="27" state="hidden" r:id="rId23"/>
    <sheet name="114.00" sheetId="28" state="hidden" r:id="rId24"/>
    <sheet name="115.00" sheetId="29" state="hidden" r:id="rId25"/>
    <sheet name="116.00" sheetId="6" state="hidden" r:id="rId26"/>
    <sheet name="117.00" sheetId="43" state="hidden" r:id="rId27"/>
    <sheet name="120.00" sheetId="3" state="hidden" r:id="rId28"/>
    <sheet name="120.01" sheetId="30" state="hidden" r:id="rId29"/>
    <sheet name="120.02" sheetId="31" state="hidden" r:id="rId30"/>
    <sheet name="120.03" sheetId="32" state="hidden" r:id="rId31"/>
    <sheet name="121.00" sheetId="7" state="hidden" r:id="rId32"/>
    <sheet name="124.00" sheetId="58" state="hidden" r:id="rId33"/>
    <sheet name="125.00" sheetId="44" state="hidden" r:id="rId34"/>
    <sheet name="125.01" sheetId="33" state="hidden" r:id="rId35"/>
    <sheet name="125.02" sheetId="34" state="hidden" r:id="rId36"/>
    <sheet name="125.03" sheetId="35" state="hidden" r:id="rId37"/>
    <sheet name="126.00" sheetId="60" state="hidden" r:id="rId38"/>
    <sheet name="128.01" sheetId="62" state="hidden" r:id="rId39"/>
    <sheet name="128.02" sheetId="61" state="hidden" r:id="rId40"/>
    <sheet name="128.03" sheetId="49" state="hidden" r:id="rId41"/>
    <sheet name="128.05" sheetId="51" state="hidden" r:id="rId42"/>
    <sheet name="128.06" sheetId="52" state="hidden" r:id="rId43"/>
    <sheet name="129.00" sheetId="8" state="hidden" r:id="rId44"/>
    <sheet name="130.00" sheetId="65" state="hidden" r:id="rId45"/>
    <sheet name="132.00" sheetId="36" state="hidden" r:id="rId46"/>
    <sheet name="133.00" sheetId="37" state="hidden" r:id="rId47"/>
    <sheet name="136.00" sheetId="9" state="hidden" r:id="rId48"/>
    <sheet name="142.02" sheetId="11" state="hidden" r:id="rId49"/>
    <sheet name="142.03" sheetId="38" state="hidden" r:id="rId50"/>
    <sheet name="142.04" sheetId="53" state="hidden" r:id="rId51"/>
    <sheet name="144.00" sheetId="39" state="hidden" r:id="rId52"/>
    <sheet name="145.00" sheetId="40" state="hidden" r:id="rId53"/>
    <sheet name="146.00" sheetId="54" state="hidden" r:id="rId54"/>
    <sheet name="148.01" sheetId="41" state="hidden" r:id="rId55"/>
    <sheet name="148.03" sheetId="42" state="hidden" r:id="rId56"/>
    <sheet name="148.05" sheetId="45" state="hidden" r:id="rId57"/>
    <sheet name="152.00" sheetId="56" state="hidden" r:id="rId58"/>
    <sheet name="303.03" sheetId="57" state="hidden" r:id="rId59"/>
    <sheet name="311.00" sheetId="64" state="hidden" r:id="rId60"/>
  </sheets>
  <definedNames>
    <definedName name="_xlnm.Print_Area" localSheetId="0">Blad1!$A$1:$E$19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" i="5" l="1"/>
  <c r="F4" i="5" s="1"/>
  <c r="B4" i="5"/>
  <c r="G3" i="5"/>
  <c r="F3" i="5" s="1"/>
  <c r="B3" i="5"/>
  <c r="G2" i="5"/>
  <c r="F2" i="5" s="1"/>
  <c r="B2" i="5"/>
  <c r="G1" i="5"/>
  <c r="F1" i="5" s="1"/>
  <c r="B1" i="5"/>
  <c r="F33" i="5" l="1"/>
  <c r="F29" i="5"/>
  <c r="G60" i="5"/>
  <c r="F60" i="5" s="1"/>
  <c r="G59" i="5"/>
  <c r="F59" i="5" s="1"/>
  <c r="G58" i="5"/>
  <c r="F58" i="5" s="1"/>
  <c r="G57" i="5"/>
  <c r="F57" i="5" s="1"/>
  <c r="G56" i="5"/>
  <c r="F56" i="5" s="1"/>
  <c r="G55" i="5"/>
  <c r="F55" i="5" s="1"/>
  <c r="G54" i="5"/>
  <c r="F54" i="5" s="1"/>
  <c r="G53" i="5"/>
  <c r="F53" i="5" s="1"/>
  <c r="G52" i="5"/>
  <c r="F52" i="5" s="1"/>
  <c r="G51" i="5"/>
  <c r="F51" i="5" s="1"/>
  <c r="G50" i="5"/>
  <c r="F50" i="5" s="1"/>
  <c r="G49" i="5"/>
  <c r="F49" i="5" s="1"/>
  <c r="G48" i="5"/>
  <c r="F48" i="5" s="1"/>
  <c r="G47" i="5"/>
  <c r="F47" i="5" s="1"/>
  <c r="G46" i="5"/>
  <c r="F46" i="5" s="1"/>
  <c r="G45" i="5"/>
  <c r="F45" i="5" s="1"/>
  <c r="G44" i="5"/>
  <c r="F44" i="5" s="1"/>
  <c r="G43" i="5"/>
  <c r="F43" i="5" s="1"/>
  <c r="G42" i="5"/>
  <c r="F42" i="5" s="1"/>
  <c r="G41" i="5"/>
  <c r="F41" i="5" s="1"/>
  <c r="G40" i="5"/>
  <c r="F40" i="5" s="1"/>
  <c r="G39" i="5"/>
  <c r="F39" i="5" s="1"/>
  <c r="G38" i="5"/>
  <c r="F38" i="5" s="1"/>
  <c r="G37" i="5"/>
  <c r="F37" i="5" s="1"/>
  <c r="G36" i="5"/>
  <c r="F36" i="5" s="1"/>
  <c r="G35" i="5"/>
  <c r="F35" i="5" s="1"/>
  <c r="G34" i="5"/>
  <c r="F34" i="5" s="1"/>
  <c r="G33" i="5"/>
  <c r="G32" i="5"/>
  <c r="F32" i="5" s="1"/>
  <c r="G31" i="5"/>
  <c r="F31" i="5" s="1"/>
  <c r="G30" i="5"/>
  <c r="F30" i="5" s="1"/>
  <c r="G29" i="5"/>
  <c r="G28" i="5"/>
  <c r="F28" i="5" s="1"/>
  <c r="G27" i="5"/>
  <c r="F27" i="5" s="1"/>
  <c r="G26" i="5"/>
  <c r="F26" i="5" s="1"/>
  <c r="G25" i="5"/>
  <c r="F25" i="5" s="1"/>
  <c r="G24" i="5"/>
  <c r="F24" i="5" s="1"/>
  <c r="G23" i="5"/>
  <c r="F23" i="5" s="1"/>
  <c r="G22" i="5"/>
  <c r="F22" i="5" s="1"/>
  <c r="G21" i="5"/>
  <c r="F21" i="5" s="1"/>
  <c r="G20" i="5"/>
  <c r="F20" i="5" s="1"/>
  <c r="G19" i="5"/>
  <c r="F19" i="5" s="1"/>
  <c r="G18" i="5"/>
  <c r="F18" i="5" s="1"/>
  <c r="G17" i="5"/>
  <c r="F17" i="5" s="1"/>
  <c r="G16" i="5"/>
  <c r="F16" i="5" s="1"/>
  <c r="G15" i="5"/>
  <c r="F15" i="5" s="1"/>
  <c r="G14" i="5"/>
  <c r="F14" i="5" s="1"/>
  <c r="G13" i="5"/>
  <c r="F13" i="5" s="1"/>
  <c r="G12" i="5"/>
  <c r="F12" i="5" s="1"/>
  <c r="G11" i="5"/>
  <c r="F11" i="5" s="1"/>
  <c r="G9" i="5"/>
  <c r="F9" i="5" s="1"/>
  <c r="G8" i="5"/>
  <c r="F8" i="5" s="1"/>
  <c r="G7" i="5"/>
  <c r="F7" i="5" s="1"/>
  <c r="G6" i="5"/>
  <c r="F6" i="5" s="1"/>
  <c r="G5" i="5"/>
  <c r="F5" i="5" s="1"/>
  <c r="G10" i="5" l="1"/>
  <c r="F10" i="5" s="1"/>
  <c r="G10" i="1"/>
  <c r="H6" i="1"/>
  <c r="H7" i="1"/>
  <c r="H8" i="1"/>
  <c r="J8" i="1" s="1"/>
  <c r="G8" i="1"/>
  <c r="G7" i="1"/>
  <c r="G6" i="1"/>
  <c r="G2" i="1"/>
  <c r="G3" i="1" s="1"/>
  <c r="J6" i="1" l="1"/>
  <c r="J7" i="1"/>
  <c r="I8" i="1"/>
  <c r="I6" i="1"/>
  <c r="I7" i="1"/>
  <c r="H5" i="1"/>
  <c r="H4" i="1" s="1"/>
  <c r="G5" i="1"/>
  <c r="G4" i="1" s="1"/>
  <c r="B5" i="1"/>
  <c r="J9" i="1" l="1"/>
  <c r="I9" i="1"/>
  <c r="G12" i="1"/>
  <c r="C10" i="1"/>
  <c r="B9" i="1"/>
  <c r="C5" i="1"/>
  <c r="C7" i="1"/>
  <c r="C6" i="1"/>
  <c r="B8" i="46"/>
  <c r="B7" i="46"/>
  <c r="B6" i="46"/>
  <c r="B5" i="46"/>
  <c r="B4" i="46"/>
  <c r="B3" i="46"/>
  <c r="B2" i="46"/>
  <c r="B60" i="5" l="1"/>
  <c r="B59" i="5"/>
  <c r="B58" i="5"/>
  <c r="B57" i="5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6" i="1" s="1"/>
  <c r="E6" i="1" s="1"/>
  <c r="B10" i="1" l="1"/>
  <c r="E10" i="1" s="1"/>
  <c r="D6" i="1"/>
  <c r="B7" i="1"/>
  <c r="D10" i="1" l="1"/>
  <c r="C14" i="1"/>
  <c r="B14" i="1"/>
  <c r="E14" i="1" l="1"/>
  <c r="D14" i="1"/>
</calcChain>
</file>

<file path=xl/sharedStrings.xml><?xml version="1.0" encoding="utf-8"?>
<sst xmlns="http://schemas.openxmlformats.org/spreadsheetml/2006/main" count="89" uniqueCount="86">
  <si>
    <t>PC</t>
  </si>
  <si>
    <t>124.00</t>
  </si>
  <si>
    <t>DATUM AANWERVING</t>
  </si>
  <si>
    <t xml:space="preserve"> (JJJJMMDD)</t>
  </si>
  <si>
    <t>DATUM AANVANG OPZEG</t>
  </si>
  <si>
    <t>BEREKENING OPZEG WERKGEVER</t>
  </si>
  <si>
    <t>OPZEG VERWORVEN OP 31/12/2013</t>
  </si>
  <si>
    <t>tot</t>
  </si>
  <si>
    <t>OPZEG VERWORVEN NA 1/1/2014</t>
  </si>
  <si>
    <t>OPZEG TEN LASTE VAN DE WERKGEVER</t>
  </si>
  <si>
    <t>ANCIENNITEIT (JAREN)</t>
  </si>
  <si>
    <t>NIEUWE TOTALE OPZEGTERMIJN</t>
  </si>
  <si>
    <t>ALS DE "NIEUWE TOTALE OPZEG" GROTER IS DAN DE OPZEG TEN LASTE</t>
  </si>
  <si>
    <t>VAN DE WERKGEVER, HEEFT DE BETROKKENE RECHT OP EEN</t>
  </si>
  <si>
    <t xml:space="preserve">ONTSLAGCOMPENSATIEVERGOEDING </t>
  </si>
  <si>
    <t xml:space="preserve">De bedoeling van deze berekening is je een idee te geven van de opzegtermijnen. </t>
  </si>
  <si>
    <t xml:space="preserve">Het ABVV kan in geen geval aansprakelijk gesteld worden voor eventuele fouten, </t>
  </si>
  <si>
    <t>noch voor eventuele verschillen met de berekening die door je werkgever wordt gemaakt.</t>
  </si>
  <si>
    <t>100.00</t>
  </si>
  <si>
    <t>102.01</t>
  </si>
  <si>
    <t>102.02</t>
  </si>
  <si>
    <t>102.03</t>
  </si>
  <si>
    <t>102.04</t>
  </si>
  <si>
    <t>102.05</t>
  </si>
  <si>
    <t>102.06</t>
  </si>
  <si>
    <t>102.07</t>
  </si>
  <si>
    <t>102.08</t>
  </si>
  <si>
    <t>102.09</t>
  </si>
  <si>
    <t>106.01</t>
  </si>
  <si>
    <t>106.02</t>
  </si>
  <si>
    <t>106.03</t>
  </si>
  <si>
    <t>107.00</t>
  </si>
  <si>
    <t>109.00</t>
  </si>
  <si>
    <t>110.00</t>
  </si>
  <si>
    <t>113.00</t>
  </si>
  <si>
    <t>113.04</t>
  </si>
  <si>
    <t>114.00</t>
  </si>
  <si>
    <t>115.00</t>
  </si>
  <si>
    <t>116.00</t>
  </si>
  <si>
    <t>120.00</t>
  </si>
  <si>
    <t>120.01</t>
  </si>
  <si>
    <t>120.02</t>
  </si>
  <si>
    <t>120.03</t>
  </si>
  <si>
    <t>121.00</t>
  </si>
  <si>
    <t>125.00</t>
  </si>
  <si>
    <t>125.01</t>
  </si>
  <si>
    <t>125.02</t>
  </si>
  <si>
    <t>125.03</t>
  </si>
  <si>
    <t>126.00</t>
  </si>
  <si>
    <t>128.01</t>
  </si>
  <si>
    <t>128.02</t>
  </si>
  <si>
    <t>128.03</t>
  </si>
  <si>
    <t>128.05</t>
  </si>
  <si>
    <t>128.06</t>
  </si>
  <si>
    <t>129.00</t>
  </si>
  <si>
    <t>130.00</t>
  </si>
  <si>
    <t>132.00</t>
  </si>
  <si>
    <t>133.00</t>
  </si>
  <si>
    <t>136.00</t>
  </si>
  <si>
    <t>142.02</t>
  </si>
  <si>
    <t>142.03</t>
  </si>
  <si>
    <t>142.04</t>
  </si>
  <si>
    <t>144.00</t>
  </si>
  <si>
    <t>145.00</t>
  </si>
  <si>
    <t>146.00</t>
  </si>
  <si>
    <t>148.01</t>
  </si>
  <si>
    <t>148.03</t>
  </si>
  <si>
    <t>148.05</t>
  </si>
  <si>
    <t>152.00</t>
  </si>
  <si>
    <t>303.03</t>
  </si>
  <si>
    <t>311.00</t>
  </si>
  <si>
    <t>312.00</t>
  </si>
  <si>
    <t>314.00</t>
  </si>
  <si>
    <t>317.00</t>
  </si>
  <si>
    <t>318.00</t>
  </si>
  <si>
    <t>318.01</t>
  </si>
  <si>
    <t>318.02</t>
  </si>
  <si>
    <t>319.00</t>
  </si>
  <si>
    <t>319.01</t>
  </si>
  <si>
    <t>319.02</t>
  </si>
  <si>
    <t>320.00</t>
  </si>
  <si>
    <t>321.00</t>
  </si>
  <si>
    <t>327.01</t>
  </si>
  <si>
    <t>327.03</t>
  </si>
  <si>
    <t>330.00</t>
  </si>
  <si>
    <t>100.01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</si>
</sst>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,000"/>
  </numFmts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1" fontId="0" fillId="0" borderId="0" xfId="0" applyNumberFormat="1"/>
    <xf numFmtId="2" fontId="0" fillId="0" borderId="0" xfId="0" applyNumberFormat="1"/>
    <xf numFmtId="0" fontId="1" fillId="0" borderId="0" xfId="0" applyFont="1"/>
    <xf numFmtId="0" fontId="2" fillId="0" borderId="0" xfId="0" applyFont="1"/>
    <xf numFmtId="0" fontId="3" fillId="0" borderId="0" xfId="0" applyFont="1"/>
    <xf numFmtId="1" fontId="1" fillId="0" borderId="0" xfId="0" applyNumberFormat="1" applyFont="1"/>
    <xf numFmtId="1" fontId="5" fillId="0" borderId="0" xfId="0" applyNumberFormat="1" applyFont="1"/>
    <xf numFmtId="0" fontId="5" fillId="0" borderId="0" xfId="0" applyFont="1"/>
    <xf numFmtId="0" fontId="4" fillId="0" borderId="0" xfId="0" applyFont="1"/>
    <xf numFmtId="0" fontId="2" fillId="0" borderId="0" xfId="0" applyFont="1" applyAlignment="1">
      <alignment horizontal="right"/>
    </xf>
    <xf numFmtId="0" fontId="6" fillId="0" borderId="0" xfId="0" applyFont="1"/>
    <xf numFmtId="49" fontId="7" fillId="0" borderId="0" xfId="0" applyNumberFormat="1" applyFont="1"/>
    <xf numFmtId="0" fontId="7" fillId="0" borderId="0" xfId="0" applyFont="1"/>
    <xf numFmtId="2" fontId="7" fillId="0" borderId="0" xfId="0" applyNumberFormat="1" applyFont="1"/>
    <xf numFmtId="14" fontId="7" fillId="0" borderId="0" xfId="0" applyNumberFormat="1" applyFont="1" applyAlignment="1">
      <alignment horizontal="left"/>
    </xf>
    <xf numFmtId="1" fontId="7" fillId="0" borderId="0" xfId="0" applyNumberFormat="1" applyFont="1"/>
    <xf numFmtId="14" fontId="7" fillId="0" borderId="0" xfId="0" applyNumberFormat="1" applyFont="1"/>
    <xf numFmtId="0" fontId="8" fillId="0" borderId="0" xfId="0" applyFont="1"/>
    <xf numFmtId="1" fontId="1" fillId="2" borderId="0" xfId="0" applyNumberFormat="1" applyFont="1" applyFill="1" applyProtection="1">
      <protection locked="0"/>
    </xf>
    <xf numFmtId="0" fontId="1" fillId="2" borderId="0" xfId="0" applyFont="1" applyFill="1" applyProtection="1">
      <protection locked="0"/>
    </xf>
    <xf numFmtId="164" fontId="1" fillId="3" borderId="0" xfId="0" applyNumberFormat="1" applyFont="1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61" Type="http://schemas.openxmlformats.org/officeDocument/2006/relationships/theme" Target="theme/theme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customXml" Target="../customXml/item3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8"/>
  <sheetViews>
    <sheetView tabSelected="1" zoomScale="99" zoomScaleNormal="99" workbookViewId="0">
      <selection activeCell="B2" sqref="B2"/>
    </sheetView>
  </sheetViews>
  <sheetFormatPr defaultRowHeight="14.4" x14ac:dyDescent="0.3"/>
  <cols>
    <col min="1" max="1" width="48.33203125" customWidth="1"/>
    <col min="2" max="3" width="14.6640625" customWidth="1"/>
    <col min="4" max="4" width="5.6640625" customWidth="1"/>
    <col min="5" max="5" width="14.6640625" customWidth="1"/>
    <col min="6" max="6" width="8.88671875" style="13"/>
    <col min="7" max="7" width="12.33203125" style="13" customWidth="1"/>
    <col min="8" max="8" width="10.88671875" style="13" customWidth="1"/>
    <col min="9" max="10" width="8.88671875" style="13"/>
    <col min="11" max="16" width="8.88671875" style="8"/>
  </cols>
  <sheetData>
    <row r="1" spans="1:10" ht="18" x14ac:dyDescent="0.35">
      <c r="A1" s="3" t="s">
        <v>0</v>
      </c>
      <c r="B1" s="21" t="s">
        <v>1</v>
      </c>
      <c r="C1" s="3"/>
      <c r="D1" s="3"/>
      <c r="E1" s="3"/>
      <c r="F1" s="12"/>
    </row>
    <row r="2" spans="1:10" ht="18" x14ac:dyDescent="0.35">
      <c r="A2" s="3" t="s">
        <v>2</v>
      </c>
      <c r="B2" s="19">
        <v>19970202</v>
      </c>
      <c r="C2" s="3" t="s">
        <v>3</v>
      </c>
      <c r="D2" s="3"/>
      <c r="E2" s="3"/>
      <c r="F2" s="12"/>
      <c r="G2" s="14">
        <f ca="1">TODAY()</f>
        <v>44901</v>
      </c>
    </row>
    <row r="3" spans="1:10" ht="18" x14ac:dyDescent="0.35">
      <c r="A3" s="3" t="s">
        <v>4</v>
      </c>
      <c r="B3" s="20">
        <v>20221207</v>
      </c>
      <c r="C3" s="3" t="s">
        <v>3</v>
      </c>
      <c r="D3" s="3"/>
      <c r="E3" s="3"/>
      <c r="F3" s="12"/>
      <c r="G3" s="13">
        <f ca="1">10000*(YEAR(G2)+1)+3112</f>
        <v>20233112</v>
      </c>
    </row>
    <row r="4" spans="1:10" ht="18" x14ac:dyDescent="0.35">
      <c r="A4" s="18" t="s">
        <v>5</v>
      </c>
      <c r="B4" s="3"/>
      <c r="C4" s="3"/>
      <c r="D4" s="3"/>
      <c r="E4" s="3"/>
      <c r="F4" s="12"/>
      <c r="G4" s="13">
        <f>IFERROR(DATEVALUE(G5),99999)</f>
        <v>35463</v>
      </c>
      <c r="H4" s="13">
        <f>IFERROR(DATEVALUE(H5),0)</f>
        <v>44902</v>
      </c>
    </row>
    <row r="5" spans="1:10" ht="18" x14ac:dyDescent="0.35">
      <c r="A5" s="3" t="s">
        <v>6</v>
      </c>
      <c r="B5" s="10">
        <f ca="1">IF(H4&gt;G4,VLOOKUP(B2,INDIRECT("'"&amp;B1&amp;"'!A1:B50"),2),"FOUTE")</f>
        <v>28</v>
      </c>
      <c r="C5" s="4" t="str">
        <f>IF(H4&gt;G4,"dagen","DATUMS")</f>
        <v>dagen</v>
      </c>
      <c r="D5" s="4"/>
      <c r="E5" s="4"/>
      <c r="G5" s="13" t="str">
        <f>CONCATENATE(G8,"/",G7,"/",G6)</f>
        <v>02/02/1997</v>
      </c>
      <c r="H5" s="13" t="str">
        <f>CONCATENATE(H8,"/",H7,"/",H6)</f>
        <v>07/12/2022</v>
      </c>
      <c r="I5" s="13" t="s">
        <v>7</v>
      </c>
    </row>
    <row r="6" spans="1:10" ht="18" x14ac:dyDescent="0.35">
      <c r="A6" s="3" t="s">
        <v>8</v>
      </c>
      <c r="B6" s="10">
        <f>IF(H4&gt;G4,IF(B2&gt;20131231,VLOOKUP((I9),'2014'!A1:B60,2),VLOOKUP(J9,'2014'!A1:B60,2)),"FOUTE")</f>
        <v>189</v>
      </c>
      <c r="C6" s="4" t="str">
        <f>IF(H4&gt;G4,"dagen","DATUMS")</f>
        <v>dagen</v>
      </c>
      <c r="D6" s="4">
        <f>IFERROR(B6/7," ")</f>
        <v>27</v>
      </c>
      <c r="E6" s="4" t="str">
        <f>IF(ISERROR(B6/7)," ","weken")</f>
        <v>weken</v>
      </c>
      <c r="F6" s="13">
        <v>2014</v>
      </c>
      <c r="G6" s="13" t="str">
        <f>MID(B2,1,4)</f>
        <v>1997</v>
      </c>
      <c r="H6" s="13" t="str">
        <f>MID(B3,1,4)</f>
        <v>2022</v>
      </c>
      <c r="I6" s="13">
        <f>12*IF(H7&lt;G7,H6-G6-1,H6-G6)</f>
        <v>300</v>
      </c>
      <c r="J6" s="13">
        <f>12*IF(H7&lt;F7,H6-F6-1,H6-F6)</f>
        <v>96</v>
      </c>
    </row>
    <row r="7" spans="1:10" ht="18" x14ac:dyDescent="0.35">
      <c r="A7" s="3" t="s">
        <v>9</v>
      </c>
      <c r="B7" s="10">
        <f ca="1">IF(H4&gt;G4,B5+B6,"FOUTE")</f>
        <v>217</v>
      </c>
      <c r="C7" s="4" t="str">
        <f>IF(H4&gt;G4,"dagen","DATUMS")</f>
        <v>dagen</v>
      </c>
      <c r="D7" s="4"/>
      <c r="E7" s="4"/>
      <c r="F7" s="13">
        <v>1</v>
      </c>
      <c r="G7" s="13" t="str">
        <f>MID(B2,5,2)</f>
        <v>02</v>
      </c>
      <c r="H7" s="13" t="str">
        <f>MID(B3,5,2)</f>
        <v>12</v>
      </c>
      <c r="I7" s="14">
        <f>IF(H7&lt;G7,12+H7-G7,H7-G7)</f>
        <v>10</v>
      </c>
      <c r="J7" s="13">
        <f>IF(H7&lt;F7,12+H7-F7,H7-F7)</f>
        <v>11</v>
      </c>
    </row>
    <row r="8" spans="1:10" ht="18" x14ac:dyDescent="0.35">
      <c r="A8" s="3"/>
      <c r="B8" s="4"/>
      <c r="C8" s="5"/>
      <c r="D8" s="5"/>
      <c r="E8" s="5"/>
      <c r="F8" s="13">
        <v>1</v>
      </c>
      <c r="G8" s="13" t="str">
        <f>MID(B2,7,2)</f>
        <v>02</v>
      </c>
      <c r="H8" s="13" t="str">
        <f>MID(B3,7,2)</f>
        <v>07</v>
      </c>
      <c r="I8" s="14">
        <f>IF(H8&lt;G8,-1,0)</f>
        <v>0</v>
      </c>
      <c r="J8" s="13">
        <f>IF(H8&lt;F8,-1,0)</f>
        <v>0</v>
      </c>
    </row>
    <row r="9" spans="1:10" ht="18" x14ac:dyDescent="0.35">
      <c r="A9" s="3" t="s">
        <v>10</v>
      </c>
      <c r="B9" s="6">
        <f>IF(H4&gt;G4,ROUNDDOWN((B3-B2)/10000,0)," ")</f>
        <v>25</v>
      </c>
      <c r="C9" s="3"/>
      <c r="D9" s="3"/>
      <c r="E9" s="3"/>
      <c r="G9" s="15"/>
      <c r="I9" s="13">
        <f>SUM(I6:I8)</f>
        <v>310</v>
      </c>
      <c r="J9" s="13">
        <f>SUM(J6:J8)</f>
        <v>107</v>
      </c>
    </row>
    <row r="10" spans="1:10" ht="18" x14ac:dyDescent="0.35">
      <c r="A10" s="3" t="s">
        <v>11</v>
      </c>
      <c r="B10" s="10">
        <f>IF(H4&gt;G4,VLOOKUP((I9),'2014'!A1:B60,2),"FOUTE")</f>
        <v>469</v>
      </c>
      <c r="C10" s="4" t="str">
        <f>IF(H4&gt;G4,"dagen","DATUMS")</f>
        <v>dagen</v>
      </c>
      <c r="D10" s="4">
        <f>IFERROR(B10/7," ")</f>
        <v>67</v>
      </c>
      <c r="E10" s="4" t="str">
        <f>IF(ISERROR(B10/7)," ","weken")</f>
        <v>weken</v>
      </c>
      <c r="G10" s="13">
        <f>DATEVALUE("01/01/2014")</f>
        <v>41640</v>
      </c>
      <c r="H10" s="16"/>
    </row>
    <row r="11" spans="1:10" ht="18" x14ac:dyDescent="0.35">
      <c r="A11" s="3"/>
      <c r="B11" s="9"/>
      <c r="C11" s="9"/>
      <c r="D11" s="9"/>
      <c r="E11" s="9"/>
      <c r="H11" s="16"/>
    </row>
    <row r="12" spans="1:10" ht="18" x14ac:dyDescent="0.35">
      <c r="A12" s="3" t="s">
        <v>12</v>
      </c>
      <c r="B12" s="9"/>
      <c r="C12" s="9"/>
      <c r="D12" s="9"/>
      <c r="E12" s="9"/>
      <c r="G12" s="17">
        <f>G10+H4-G4-1</f>
        <v>51078</v>
      </c>
      <c r="H12" s="16"/>
    </row>
    <row r="13" spans="1:10" ht="18" x14ac:dyDescent="0.35">
      <c r="A13" s="3" t="s">
        <v>13</v>
      </c>
      <c r="B13" s="9"/>
      <c r="C13" s="9"/>
      <c r="D13" s="9"/>
      <c r="E13" s="9"/>
      <c r="H13" s="16"/>
    </row>
    <row r="14" spans="1:10" ht="18" x14ac:dyDescent="0.35">
      <c r="A14" s="3" t="s">
        <v>14</v>
      </c>
      <c r="B14" s="10">
        <f ca="1">IF(H4&gt;G4,IF(B10-B7&gt;0,B10-B7," "),"FOUTE")</f>
        <v>252</v>
      </c>
      <c r="C14" s="4" t="str">
        <f ca="1">IF(H4&gt;G4,IF(B10-B7&gt;0,"dagen"," "),"DATUMS")</f>
        <v>dagen</v>
      </c>
      <c r="D14" s="4">
        <f ca="1">IFERROR(B14/7," ")</f>
        <v>36</v>
      </c>
      <c r="E14" s="4" t="str">
        <f ca="1">IF(ISERROR(B14/7)," ","weken")</f>
        <v>weken</v>
      </c>
    </row>
    <row r="16" spans="1:10" ht="15.6" x14ac:dyDescent="0.3">
      <c r="A16" s="11" t="s">
        <v>15</v>
      </c>
    </row>
    <row r="17" spans="1:2" ht="15.6" x14ac:dyDescent="0.3">
      <c r="A17" s="11" t="s">
        <v>16</v>
      </c>
      <c r="B17" s="2"/>
    </row>
    <row r="18" spans="1:2" ht="15.6" x14ac:dyDescent="0.3">
      <c r="A18" s="11" t="s">
        <v>17</v>
      </c>
    </row>
  </sheetData>
  <sheetProtection algorithmName="SHA-512" hashValue="N42OI63NcbVs8LxDSG6/uzNXr5ejKS5CepM4j/UoISzvJBI+WLvM/viHb4OpAb5yzUdH7q92iF6qFrk+Tvaupw==" saltValue="CRK4GUD67uiJc2a81kP1+Q==" spinCount="100000" sheet="1" objects="1" scenarios="1"/>
  <dataValidations count="2">
    <dataValidation type="whole" allowBlank="1" showInputMessage="1" showErrorMessage="1" error="19600101 &lt; JJJJMMDD &lt; 20501230" sqref="B2" xr:uid="{00000000-0002-0000-0000-000000000000}">
      <formula1>19600101</formula1>
      <formula2>20501230</formula2>
    </dataValidation>
    <dataValidation type="whole" allowBlank="1" showInputMessage="1" showErrorMessage="1" error="20180101&lt; JJJJMMDD &lt; 20501231" sqref="B3" xr:uid="{00000000-0002-0000-0000-000001000000}">
      <formula1>20180501</formula1>
      <formula2>20501231</formula2>
    </dataValidation>
  </dataValidations>
  <printOptions horizontalCentered="1" verticalCentered="1"/>
  <pageMargins left="0.25" right="0.25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Kies een PC uit de lijst" promptTitle="Kies een P.C." xr:uid="{00000000-0002-0000-0000-000002000000}">
          <x14:formula1>
            <xm:f>SECT!$A$1:$A$54</xm:f>
          </x14:formula1>
          <xm:sqref>B1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7"/>
  <sheetViews>
    <sheetView workbookViewId="0">
      <selection sqref="A1:H4"/>
    </sheetView>
  </sheetViews>
  <sheetFormatPr defaultRowHeight="14.4" x14ac:dyDescent="0.3"/>
  <sheetData>
    <row r="1" spans="1:2" x14ac:dyDescent="0.3">
      <c r="A1">
        <v>19000101</v>
      </c>
      <c r="B1">
        <v>129</v>
      </c>
    </row>
    <row r="2" spans="1:2" x14ac:dyDescent="0.3">
      <c r="A2" s="1">
        <v>19940101</v>
      </c>
      <c r="B2">
        <v>97</v>
      </c>
    </row>
    <row r="3" spans="1:2" x14ac:dyDescent="0.3">
      <c r="A3" s="1">
        <v>19990101</v>
      </c>
      <c r="B3">
        <v>64</v>
      </c>
    </row>
    <row r="4" spans="1:2" x14ac:dyDescent="0.3">
      <c r="A4" s="1">
        <v>20040101</v>
      </c>
      <c r="B4">
        <v>48</v>
      </c>
    </row>
    <row r="5" spans="1:2" x14ac:dyDescent="0.3">
      <c r="A5" s="1">
        <v>20090101</v>
      </c>
      <c r="B5">
        <v>40</v>
      </c>
    </row>
    <row r="6" spans="1:2" x14ac:dyDescent="0.3">
      <c r="A6" s="1">
        <v>20130701</v>
      </c>
      <c r="B6">
        <v>28</v>
      </c>
    </row>
    <row r="7" spans="1:2" x14ac:dyDescent="0.3">
      <c r="A7" s="1">
        <v>20140101</v>
      </c>
      <c r="B7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5"/>
  <sheetViews>
    <sheetView workbookViewId="0">
      <selection sqref="A1:H4"/>
    </sheetView>
  </sheetViews>
  <sheetFormatPr defaultRowHeight="14.4" x14ac:dyDescent="0.3"/>
  <sheetData>
    <row r="1" spans="1:2" x14ac:dyDescent="0.3">
      <c r="A1">
        <v>19000101</v>
      </c>
      <c r="B1">
        <v>364</v>
      </c>
    </row>
    <row r="2" spans="1:2" x14ac:dyDescent="0.3">
      <c r="A2" s="1">
        <v>20040101</v>
      </c>
      <c r="B2">
        <v>182</v>
      </c>
    </row>
    <row r="3" spans="1:2" x14ac:dyDescent="0.3">
      <c r="A3" s="1">
        <v>20090101</v>
      </c>
      <c r="B3">
        <v>91</v>
      </c>
    </row>
    <row r="4" spans="1:2" x14ac:dyDescent="0.3">
      <c r="A4" s="1">
        <v>20130701</v>
      </c>
      <c r="B4">
        <v>28</v>
      </c>
    </row>
    <row r="5" spans="1:2" x14ac:dyDescent="0.3">
      <c r="A5" s="1">
        <v>20140101</v>
      </c>
      <c r="B5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7"/>
  <sheetViews>
    <sheetView workbookViewId="0">
      <selection sqref="A1:H4"/>
    </sheetView>
  </sheetViews>
  <sheetFormatPr defaultRowHeight="14.4" x14ac:dyDescent="0.3"/>
  <sheetData>
    <row r="1" spans="1:2" x14ac:dyDescent="0.3">
      <c r="A1">
        <v>19000101</v>
      </c>
      <c r="B1">
        <v>140</v>
      </c>
    </row>
    <row r="2" spans="1:2" x14ac:dyDescent="0.3">
      <c r="A2" s="1">
        <v>19940101</v>
      </c>
      <c r="B2">
        <v>112</v>
      </c>
    </row>
    <row r="3" spans="1:2" x14ac:dyDescent="0.3">
      <c r="A3" s="1">
        <v>19980101</v>
      </c>
      <c r="B3">
        <v>84</v>
      </c>
    </row>
    <row r="4" spans="1:2" x14ac:dyDescent="0.3">
      <c r="A4" s="1">
        <v>20030101</v>
      </c>
      <c r="B4">
        <v>56</v>
      </c>
    </row>
    <row r="5" spans="1:2" x14ac:dyDescent="0.3">
      <c r="A5" s="1">
        <v>20090101</v>
      </c>
      <c r="B5">
        <v>42</v>
      </c>
    </row>
    <row r="6" spans="1:2" x14ac:dyDescent="0.3">
      <c r="A6" s="1">
        <v>20130701</v>
      </c>
      <c r="B6">
        <v>28</v>
      </c>
    </row>
    <row r="7" spans="1:2" x14ac:dyDescent="0.3">
      <c r="A7" s="1">
        <v>20140101</v>
      </c>
      <c r="B7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6"/>
  <sheetViews>
    <sheetView workbookViewId="0">
      <selection sqref="A1:H4"/>
    </sheetView>
  </sheetViews>
  <sheetFormatPr defaultRowHeight="14.4" x14ac:dyDescent="0.3"/>
  <sheetData>
    <row r="1" spans="1:2" x14ac:dyDescent="0.3">
      <c r="A1">
        <v>19000101</v>
      </c>
      <c r="B1">
        <v>224</v>
      </c>
    </row>
    <row r="2" spans="1:2" x14ac:dyDescent="0.3">
      <c r="A2">
        <v>19890101</v>
      </c>
      <c r="B2">
        <v>161</v>
      </c>
    </row>
    <row r="3" spans="1:2" x14ac:dyDescent="0.3">
      <c r="A3" s="1">
        <v>19940101</v>
      </c>
      <c r="B3">
        <v>133</v>
      </c>
    </row>
    <row r="4" spans="1:2" x14ac:dyDescent="0.3">
      <c r="A4" s="1">
        <v>19990101</v>
      </c>
      <c r="B4">
        <v>105</v>
      </c>
    </row>
    <row r="5" spans="1:2" x14ac:dyDescent="0.3">
      <c r="A5" s="1">
        <v>20040101</v>
      </c>
      <c r="B5">
        <v>77</v>
      </c>
    </row>
    <row r="6" spans="1:2" x14ac:dyDescent="0.3">
      <c r="A6" s="1">
        <v>20140101</v>
      </c>
      <c r="B6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7"/>
  <sheetViews>
    <sheetView workbookViewId="0">
      <selection sqref="A1:H4"/>
    </sheetView>
  </sheetViews>
  <sheetFormatPr defaultRowHeight="14.4" x14ac:dyDescent="0.3"/>
  <sheetData>
    <row r="1" spans="1:2" x14ac:dyDescent="0.3">
      <c r="A1">
        <v>19000101</v>
      </c>
      <c r="B1">
        <v>129</v>
      </c>
    </row>
    <row r="2" spans="1:2" x14ac:dyDescent="0.3">
      <c r="A2" s="1">
        <v>19940101</v>
      </c>
      <c r="B2">
        <v>97</v>
      </c>
    </row>
    <row r="3" spans="1:2" x14ac:dyDescent="0.3">
      <c r="A3" s="1">
        <v>19990101</v>
      </c>
      <c r="B3">
        <v>64</v>
      </c>
    </row>
    <row r="4" spans="1:2" x14ac:dyDescent="0.3">
      <c r="A4" s="1">
        <v>20040101</v>
      </c>
      <c r="B4">
        <v>48</v>
      </c>
    </row>
    <row r="5" spans="1:2" x14ac:dyDescent="0.3">
      <c r="A5" s="1">
        <v>20090101</v>
      </c>
      <c r="B5">
        <v>40</v>
      </c>
    </row>
    <row r="6" spans="1:2" x14ac:dyDescent="0.3">
      <c r="A6" s="1">
        <v>20130701</v>
      </c>
      <c r="B6">
        <v>28</v>
      </c>
    </row>
    <row r="7" spans="1:2" x14ac:dyDescent="0.3">
      <c r="A7" s="1">
        <v>20140101</v>
      </c>
      <c r="B7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7"/>
  <sheetViews>
    <sheetView workbookViewId="0">
      <selection sqref="A1:H4"/>
    </sheetView>
  </sheetViews>
  <sheetFormatPr defaultRowHeight="14.4" x14ac:dyDescent="0.3"/>
  <sheetData>
    <row r="1" spans="1:2" x14ac:dyDescent="0.3">
      <c r="A1">
        <v>19000101</v>
      </c>
      <c r="B1">
        <v>129</v>
      </c>
    </row>
    <row r="2" spans="1:2" x14ac:dyDescent="0.3">
      <c r="A2" s="1">
        <v>19940101</v>
      </c>
      <c r="B2">
        <v>97</v>
      </c>
    </row>
    <row r="3" spans="1:2" x14ac:dyDescent="0.3">
      <c r="A3" s="1">
        <v>19990101</v>
      </c>
      <c r="B3">
        <v>64</v>
      </c>
    </row>
    <row r="4" spans="1:2" x14ac:dyDescent="0.3">
      <c r="A4" s="1">
        <v>20040101</v>
      </c>
      <c r="B4">
        <v>48</v>
      </c>
    </row>
    <row r="5" spans="1:2" x14ac:dyDescent="0.3">
      <c r="A5" s="1">
        <v>20090101</v>
      </c>
      <c r="B5">
        <v>40</v>
      </c>
    </row>
    <row r="6" spans="1:2" x14ac:dyDescent="0.3">
      <c r="A6" s="1">
        <v>20130701</v>
      </c>
      <c r="B6">
        <v>28</v>
      </c>
    </row>
    <row r="7" spans="1:2" x14ac:dyDescent="0.3">
      <c r="A7" s="1">
        <v>20140101</v>
      </c>
      <c r="B7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9"/>
  <sheetViews>
    <sheetView workbookViewId="0">
      <selection sqref="A1:H4"/>
    </sheetView>
  </sheetViews>
  <sheetFormatPr defaultRowHeight="14.4" x14ac:dyDescent="0.3"/>
  <sheetData>
    <row r="1" spans="1:2" x14ac:dyDescent="0.3">
      <c r="A1">
        <v>19000101</v>
      </c>
      <c r="B1">
        <v>213</v>
      </c>
    </row>
    <row r="2" spans="1:2" x14ac:dyDescent="0.3">
      <c r="A2">
        <v>19890101</v>
      </c>
      <c r="B2">
        <v>175</v>
      </c>
    </row>
    <row r="3" spans="1:2" x14ac:dyDescent="0.3">
      <c r="A3" s="1">
        <v>19940101</v>
      </c>
      <c r="B3">
        <v>140</v>
      </c>
    </row>
    <row r="4" spans="1:2" x14ac:dyDescent="0.3">
      <c r="A4" s="1">
        <v>19990101</v>
      </c>
      <c r="B4">
        <v>105</v>
      </c>
    </row>
    <row r="5" spans="1:2" x14ac:dyDescent="0.3">
      <c r="A5" s="1">
        <v>20040101</v>
      </c>
      <c r="B5">
        <v>70</v>
      </c>
    </row>
    <row r="6" spans="1:2" x14ac:dyDescent="0.3">
      <c r="A6" s="1">
        <v>20090101</v>
      </c>
      <c r="B6">
        <v>35</v>
      </c>
    </row>
    <row r="7" spans="1:2" x14ac:dyDescent="0.3">
      <c r="A7" s="1">
        <v>20120101</v>
      </c>
      <c r="B7">
        <v>40</v>
      </c>
    </row>
    <row r="8" spans="1:2" x14ac:dyDescent="0.3">
      <c r="A8" s="1">
        <v>20130701</v>
      </c>
      <c r="B8">
        <v>28</v>
      </c>
    </row>
    <row r="9" spans="1:2" x14ac:dyDescent="0.3">
      <c r="A9" s="1">
        <v>20140101</v>
      </c>
      <c r="B9">
        <v>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B8"/>
  <sheetViews>
    <sheetView workbookViewId="0">
      <selection sqref="A1:H4"/>
    </sheetView>
  </sheetViews>
  <sheetFormatPr defaultRowHeight="14.4" x14ac:dyDescent="0.3"/>
  <sheetData>
    <row r="1" spans="1:2" x14ac:dyDescent="0.3">
      <c r="A1">
        <v>19000101</v>
      </c>
      <c r="B1">
        <v>112</v>
      </c>
    </row>
    <row r="2" spans="1:2" x14ac:dyDescent="0.3">
      <c r="A2" s="1">
        <v>19940101</v>
      </c>
      <c r="B2">
        <v>84</v>
      </c>
    </row>
    <row r="3" spans="1:2" x14ac:dyDescent="0.3">
      <c r="A3" s="1">
        <v>19990101</v>
      </c>
      <c r="B3">
        <v>56</v>
      </c>
    </row>
    <row r="4" spans="1:2" x14ac:dyDescent="0.3">
      <c r="A4" s="1">
        <v>20040101</v>
      </c>
      <c r="B4">
        <v>42</v>
      </c>
    </row>
    <row r="5" spans="1:2" x14ac:dyDescent="0.3">
      <c r="A5" s="1">
        <v>20090101</v>
      </c>
      <c r="B5">
        <v>35</v>
      </c>
    </row>
    <row r="6" spans="1:2" x14ac:dyDescent="0.3">
      <c r="A6" s="1">
        <v>20120101</v>
      </c>
      <c r="B6">
        <v>40</v>
      </c>
    </row>
    <row r="7" spans="1:2" x14ac:dyDescent="0.3">
      <c r="A7" s="1">
        <v>20130701</v>
      </c>
      <c r="B7">
        <v>28</v>
      </c>
    </row>
    <row r="8" spans="1:2" x14ac:dyDescent="0.3">
      <c r="A8" s="1">
        <v>20140101</v>
      </c>
      <c r="B8">
        <v>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B8"/>
  <sheetViews>
    <sheetView workbookViewId="0">
      <selection sqref="A1:H4"/>
    </sheetView>
  </sheetViews>
  <sheetFormatPr defaultRowHeight="14.4" x14ac:dyDescent="0.3"/>
  <sheetData>
    <row r="1" spans="1:2" x14ac:dyDescent="0.3">
      <c r="A1">
        <v>19000101</v>
      </c>
      <c r="B1">
        <v>112</v>
      </c>
    </row>
    <row r="2" spans="1:2" x14ac:dyDescent="0.3">
      <c r="A2" s="1">
        <v>19940101</v>
      </c>
      <c r="B2">
        <v>84</v>
      </c>
    </row>
    <row r="3" spans="1:2" x14ac:dyDescent="0.3">
      <c r="A3" s="1">
        <v>19990101</v>
      </c>
      <c r="B3">
        <v>56</v>
      </c>
    </row>
    <row r="4" spans="1:2" x14ac:dyDescent="0.3">
      <c r="A4" s="1">
        <v>20040101</v>
      </c>
      <c r="B4">
        <v>42</v>
      </c>
    </row>
    <row r="5" spans="1:2" x14ac:dyDescent="0.3">
      <c r="A5" s="1">
        <v>20090101</v>
      </c>
      <c r="B5">
        <v>35</v>
      </c>
    </row>
    <row r="6" spans="1:2" x14ac:dyDescent="0.3">
      <c r="A6" s="1">
        <v>20120101</v>
      </c>
      <c r="B6">
        <v>40</v>
      </c>
    </row>
    <row r="7" spans="1:2" x14ac:dyDescent="0.3">
      <c r="A7" s="1">
        <v>20130701</v>
      </c>
      <c r="B7">
        <v>28</v>
      </c>
    </row>
    <row r="8" spans="1:2" x14ac:dyDescent="0.3">
      <c r="A8" s="1">
        <v>20140101</v>
      </c>
      <c r="B8">
        <v>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7"/>
  <sheetViews>
    <sheetView workbookViewId="0">
      <selection sqref="A1:H4"/>
    </sheetView>
  </sheetViews>
  <sheetFormatPr defaultRowHeight="14.4" x14ac:dyDescent="0.3"/>
  <sheetData>
    <row r="1" spans="1:2" x14ac:dyDescent="0.3">
      <c r="A1">
        <v>19000101</v>
      </c>
      <c r="B1">
        <v>120</v>
      </c>
    </row>
    <row r="2" spans="1:2" x14ac:dyDescent="0.3">
      <c r="A2" s="1">
        <v>19940101</v>
      </c>
      <c r="B2">
        <v>90</v>
      </c>
    </row>
    <row r="3" spans="1:2" x14ac:dyDescent="0.3">
      <c r="A3" s="1">
        <v>19990101</v>
      </c>
      <c r="B3">
        <v>60</v>
      </c>
    </row>
    <row r="4" spans="1:2" x14ac:dyDescent="0.3">
      <c r="A4" s="1">
        <v>20040101</v>
      </c>
      <c r="B4">
        <v>45</v>
      </c>
    </row>
    <row r="5" spans="1:2" x14ac:dyDescent="0.3">
      <c r="A5" s="1">
        <v>20090101</v>
      </c>
      <c r="B5">
        <v>37</v>
      </c>
    </row>
    <row r="6" spans="1:2" x14ac:dyDescent="0.3">
      <c r="A6" s="1">
        <v>20130701</v>
      </c>
      <c r="B6">
        <v>28</v>
      </c>
    </row>
    <row r="7" spans="1:2" x14ac:dyDescent="0.3">
      <c r="A7" s="1">
        <v>20140101</v>
      </c>
      <c r="B7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0"/>
  <sheetViews>
    <sheetView workbookViewId="0">
      <selection sqref="A1:H4"/>
    </sheetView>
  </sheetViews>
  <sheetFormatPr defaultRowHeight="14.4" x14ac:dyDescent="0.3"/>
  <cols>
    <col min="1" max="1" width="10.6640625" style="1" customWidth="1"/>
    <col min="7" max="7" width="11.44140625" customWidth="1"/>
  </cols>
  <sheetData>
    <row r="1" spans="1:8" x14ac:dyDescent="0.3">
      <c r="A1" s="1">
        <v>0</v>
      </c>
      <c r="B1">
        <f>C1*7</f>
        <v>7</v>
      </c>
      <c r="C1">
        <v>1</v>
      </c>
      <c r="F1">
        <f t="shared" ref="F1:F4" si="0">DATEVALUE(G1)</f>
        <v>41640</v>
      </c>
      <c r="G1" t="str">
        <f t="shared" ref="G1:G4" si="1">CONCATENATE(MID(H1,7,2),"/",MID(H1,5,2),"/",MID(H1,1,4))</f>
        <v>01/01/2014</v>
      </c>
      <c r="H1">
        <v>20140101</v>
      </c>
    </row>
    <row r="2" spans="1:8" x14ac:dyDescent="0.3">
      <c r="A2" s="1">
        <v>3</v>
      </c>
      <c r="B2">
        <f>C2*7</f>
        <v>21</v>
      </c>
      <c r="C2">
        <v>3</v>
      </c>
      <c r="F2">
        <f t="shared" si="0"/>
        <v>41730</v>
      </c>
      <c r="G2" t="str">
        <f t="shared" si="1"/>
        <v>01/04/2014</v>
      </c>
      <c r="H2">
        <v>20140401</v>
      </c>
    </row>
    <row r="3" spans="1:8" x14ac:dyDescent="0.3">
      <c r="A3" s="1">
        <v>4</v>
      </c>
      <c r="B3">
        <f t="shared" ref="B3:B4" si="2">C3*7</f>
        <v>28</v>
      </c>
      <c r="C3">
        <v>4</v>
      </c>
      <c r="F3">
        <f t="shared" si="0"/>
        <v>41760</v>
      </c>
      <c r="G3" t="str">
        <f t="shared" si="1"/>
        <v>01/05/2014</v>
      </c>
      <c r="H3">
        <v>20140501</v>
      </c>
    </row>
    <row r="4" spans="1:8" x14ac:dyDescent="0.3">
      <c r="A4" s="1">
        <v>5</v>
      </c>
      <c r="B4">
        <f t="shared" si="2"/>
        <v>35</v>
      </c>
      <c r="C4">
        <v>5</v>
      </c>
      <c r="F4">
        <f t="shared" si="0"/>
        <v>41791</v>
      </c>
      <c r="G4" t="str">
        <f t="shared" si="1"/>
        <v>01/06/2014</v>
      </c>
      <c r="H4">
        <v>20140601</v>
      </c>
    </row>
    <row r="5" spans="1:8" x14ac:dyDescent="0.3">
      <c r="A5" s="1">
        <v>6</v>
      </c>
      <c r="B5">
        <f t="shared" ref="B5:B60" si="3">C5*7</f>
        <v>42</v>
      </c>
      <c r="C5">
        <v>6</v>
      </c>
      <c r="F5">
        <f t="shared" ref="F5:F60" si="4">DATEVALUE(G5)</f>
        <v>41821</v>
      </c>
      <c r="G5" t="str">
        <f t="shared" ref="G5:G9" si="5">CONCATENATE(MID(H5,7,2),"/",MID(H5,5,2),"/",MID(H5,1,4))</f>
        <v>01/07/2014</v>
      </c>
      <c r="H5">
        <v>20140701</v>
      </c>
    </row>
    <row r="6" spans="1:8" x14ac:dyDescent="0.3">
      <c r="A6" s="1">
        <v>9</v>
      </c>
      <c r="B6">
        <f t="shared" si="3"/>
        <v>49</v>
      </c>
      <c r="C6">
        <v>7</v>
      </c>
      <c r="F6">
        <f t="shared" si="4"/>
        <v>41913</v>
      </c>
      <c r="G6" t="str">
        <f t="shared" si="5"/>
        <v>01/10/2014</v>
      </c>
      <c r="H6">
        <v>20141001</v>
      </c>
    </row>
    <row r="7" spans="1:8" x14ac:dyDescent="0.3">
      <c r="A7" s="1">
        <v>12</v>
      </c>
      <c r="B7">
        <f t="shared" si="3"/>
        <v>56</v>
      </c>
      <c r="C7">
        <v>8</v>
      </c>
      <c r="F7">
        <f t="shared" si="4"/>
        <v>42005</v>
      </c>
      <c r="G7" t="str">
        <f t="shared" si="5"/>
        <v>01/01/2015</v>
      </c>
      <c r="H7">
        <v>20150101</v>
      </c>
    </row>
    <row r="8" spans="1:8" x14ac:dyDescent="0.3">
      <c r="A8" s="1">
        <v>15</v>
      </c>
      <c r="B8">
        <f t="shared" si="3"/>
        <v>63</v>
      </c>
      <c r="C8">
        <v>9</v>
      </c>
      <c r="F8">
        <f t="shared" si="4"/>
        <v>42095</v>
      </c>
      <c r="G8" t="str">
        <f t="shared" si="5"/>
        <v>01/04/2015</v>
      </c>
      <c r="H8">
        <v>20150401</v>
      </c>
    </row>
    <row r="9" spans="1:8" x14ac:dyDescent="0.3">
      <c r="A9" s="1">
        <v>18</v>
      </c>
      <c r="B9">
        <f t="shared" si="3"/>
        <v>70</v>
      </c>
      <c r="C9">
        <v>10</v>
      </c>
      <c r="F9">
        <f t="shared" si="4"/>
        <v>42186</v>
      </c>
      <c r="G9" t="str">
        <f t="shared" si="5"/>
        <v>01/07/2015</v>
      </c>
      <c r="H9">
        <v>20150701</v>
      </c>
    </row>
    <row r="10" spans="1:8" x14ac:dyDescent="0.3">
      <c r="A10" s="1">
        <v>21</v>
      </c>
      <c r="B10">
        <f t="shared" si="3"/>
        <v>77</v>
      </c>
      <c r="C10">
        <v>11</v>
      </c>
      <c r="F10">
        <f t="shared" si="4"/>
        <v>42278</v>
      </c>
      <c r="G10" t="str">
        <f>CONCATENATE(MID(H10,7,2),"/",MID(H10,5,2),"/",MID(H10,1,4))</f>
        <v>01/10/2015</v>
      </c>
      <c r="H10">
        <v>20151001</v>
      </c>
    </row>
    <row r="11" spans="1:8" x14ac:dyDescent="0.3">
      <c r="A11" s="1">
        <v>24</v>
      </c>
      <c r="B11">
        <f t="shared" si="3"/>
        <v>84</v>
      </c>
      <c r="C11">
        <v>12</v>
      </c>
      <c r="F11">
        <f t="shared" si="4"/>
        <v>42370</v>
      </c>
      <c r="G11" t="str">
        <f t="shared" ref="G11:G60" si="6">CONCATENATE(MID(H11,7,2),"/",MID(H11,5,2),"/",MID(H11,1,4))</f>
        <v>01/01/2016</v>
      </c>
      <c r="H11">
        <v>20160101</v>
      </c>
    </row>
    <row r="12" spans="1:8" x14ac:dyDescent="0.3">
      <c r="A12" s="1">
        <v>36</v>
      </c>
      <c r="B12">
        <f t="shared" si="3"/>
        <v>91</v>
      </c>
      <c r="C12">
        <v>13</v>
      </c>
      <c r="F12">
        <f t="shared" si="4"/>
        <v>42736</v>
      </c>
      <c r="G12" t="str">
        <f t="shared" si="6"/>
        <v>01/01/2017</v>
      </c>
      <c r="H12">
        <v>20170101</v>
      </c>
    </row>
    <row r="13" spans="1:8" x14ac:dyDescent="0.3">
      <c r="A13" s="1">
        <v>48</v>
      </c>
      <c r="B13">
        <f t="shared" si="3"/>
        <v>105</v>
      </c>
      <c r="C13">
        <v>15</v>
      </c>
      <c r="F13">
        <f t="shared" si="4"/>
        <v>43101</v>
      </c>
      <c r="G13" t="str">
        <f t="shared" si="6"/>
        <v>01/01/2018</v>
      </c>
      <c r="H13">
        <v>20180101</v>
      </c>
    </row>
    <row r="14" spans="1:8" x14ac:dyDescent="0.3">
      <c r="A14" s="1">
        <v>60</v>
      </c>
      <c r="B14">
        <f t="shared" si="3"/>
        <v>126</v>
      </c>
      <c r="C14">
        <v>18</v>
      </c>
      <c r="F14">
        <f t="shared" si="4"/>
        <v>43466</v>
      </c>
      <c r="G14" t="str">
        <f t="shared" si="6"/>
        <v>01/01/2019</v>
      </c>
      <c r="H14">
        <v>20190101</v>
      </c>
    </row>
    <row r="15" spans="1:8" x14ac:dyDescent="0.3">
      <c r="A15" s="1">
        <v>72</v>
      </c>
      <c r="B15">
        <f t="shared" si="3"/>
        <v>147</v>
      </c>
      <c r="C15">
        <v>21</v>
      </c>
      <c r="F15">
        <f t="shared" si="4"/>
        <v>43831</v>
      </c>
      <c r="G15" t="str">
        <f t="shared" si="6"/>
        <v>01/01/2020</v>
      </c>
      <c r="H15">
        <v>20200101</v>
      </c>
    </row>
    <row r="16" spans="1:8" x14ac:dyDescent="0.3">
      <c r="A16" s="1">
        <v>84</v>
      </c>
      <c r="B16">
        <f t="shared" si="3"/>
        <v>168</v>
      </c>
      <c r="C16">
        <v>24</v>
      </c>
      <c r="F16">
        <f t="shared" si="4"/>
        <v>44197</v>
      </c>
      <c r="G16" t="str">
        <f t="shared" si="6"/>
        <v>01/01/2021</v>
      </c>
      <c r="H16">
        <v>20210101</v>
      </c>
    </row>
    <row r="17" spans="1:8" x14ac:dyDescent="0.3">
      <c r="A17" s="1">
        <v>96</v>
      </c>
      <c r="B17">
        <f t="shared" si="3"/>
        <v>189</v>
      </c>
      <c r="C17">
        <v>27</v>
      </c>
      <c r="F17">
        <f t="shared" si="4"/>
        <v>44562</v>
      </c>
      <c r="G17" t="str">
        <f t="shared" si="6"/>
        <v>01/01/2022</v>
      </c>
      <c r="H17">
        <v>20220101</v>
      </c>
    </row>
    <row r="18" spans="1:8" x14ac:dyDescent="0.3">
      <c r="A18" s="1">
        <v>108</v>
      </c>
      <c r="B18">
        <f t="shared" si="3"/>
        <v>210</v>
      </c>
      <c r="C18">
        <v>30</v>
      </c>
      <c r="F18">
        <f t="shared" si="4"/>
        <v>44927</v>
      </c>
      <c r="G18" t="str">
        <f t="shared" si="6"/>
        <v>01/01/2023</v>
      </c>
      <c r="H18">
        <v>20230101</v>
      </c>
    </row>
    <row r="19" spans="1:8" x14ac:dyDescent="0.3">
      <c r="A19" s="1">
        <v>120</v>
      </c>
      <c r="B19">
        <f t="shared" si="3"/>
        <v>231</v>
      </c>
      <c r="C19">
        <v>33</v>
      </c>
      <c r="F19">
        <f t="shared" si="4"/>
        <v>45292</v>
      </c>
      <c r="G19" t="str">
        <f t="shared" si="6"/>
        <v>01/01/2024</v>
      </c>
      <c r="H19">
        <v>20240101</v>
      </c>
    </row>
    <row r="20" spans="1:8" x14ac:dyDescent="0.3">
      <c r="A20" s="1">
        <v>132</v>
      </c>
      <c r="B20">
        <f t="shared" si="3"/>
        <v>252</v>
      </c>
      <c r="C20">
        <v>36</v>
      </c>
      <c r="F20">
        <f t="shared" si="4"/>
        <v>45658</v>
      </c>
      <c r="G20" t="str">
        <f t="shared" si="6"/>
        <v>01/01/2025</v>
      </c>
      <c r="H20">
        <v>20250101</v>
      </c>
    </row>
    <row r="21" spans="1:8" x14ac:dyDescent="0.3">
      <c r="A21" s="1">
        <v>144</v>
      </c>
      <c r="B21">
        <f t="shared" si="3"/>
        <v>273</v>
      </c>
      <c r="C21">
        <v>39</v>
      </c>
      <c r="F21">
        <f t="shared" si="4"/>
        <v>46023</v>
      </c>
      <c r="G21" t="str">
        <f t="shared" si="6"/>
        <v>01/01/2026</v>
      </c>
      <c r="H21">
        <v>20260101</v>
      </c>
    </row>
    <row r="22" spans="1:8" x14ac:dyDescent="0.3">
      <c r="A22" s="1">
        <v>156</v>
      </c>
      <c r="B22">
        <f t="shared" si="3"/>
        <v>294</v>
      </c>
      <c r="C22">
        <v>42</v>
      </c>
      <c r="F22">
        <f t="shared" si="4"/>
        <v>46388</v>
      </c>
      <c r="G22" t="str">
        <f t="shared" si="6"/>
        <v>01/01/2027</v>
      </c>
      <c r="H22">
        <v>20270101</v>
      </c>
    </row>
    <row r="23" spans="1:8" x14ac:dyDescent="0.3">
      <c r="A23" s="1">
        <v>168</v>
      </c>
      <c r="B23">
        <f t="shared" si="3"/>
        <v>315</v>
      </c>
      <c r="C23">
        <v>45</v>
      </c>
      <c r="F23">
        <f t="shared" si="4"/>
        <v>46753</v>
      </c>
      <c r="G23" t="str">
        <f t="shared" si="6"/>
        <v>01/01/2028</v>
      </c>
      <c r="H23">
        <v>20280101</v>
      </c>
    </row>
    <row r="24" spans="1:8" x14ac:dyDescent="0.3">
      <c r="A24" s="1">
        <v>180</v>
      </c>
      <c r="B24">
        <f t="shared" si="3"/>
        <v>336</v>
      </c>
      <c r="C24">
        <v>48</v>
      </c>
      <c r="F24">
        <f t="shared" si="4"/>
        <v>47119</v>
      </c>
      <c r="G24" t="str">
        <f t="shared" si="6"/>
        <v>01/01/2029</v>
      </c>
      <c r="H24">
        <v>20290101</v>
      </c>
    </row>
    <row r="25" spans="1:8" x14ac:dyDescent="0.3">
      <c r="A25" s="1">
        <v>192</v>
      </c>
      <c r="B25">
        <f t="shared" si="3"/>
        <v>357</v>
      </c>
      <c r="C25">
        <v>51</v>
      </c>
      <c r="F25">
        <f t="shared" si="4"/>
        <v>47484</v>
      </c>
      <c r="G25" t="str">
        <f t="shared" si="6"/>
        <v>01/01/2030</v>
      </c>
      <c r="H25">
        <v>20300101</v>
      </c>
    </row>
    <row r="26" spans="1:8" x14ac:dyDescent="0.3">
      <c r="A26" s="1">
        <v>204</v>
      </c>
      <c r="B26">
        <f t="shared" si="3"/>
        <v>378</v>
      </c>
      <c r="C26">
        <v>54</v>
      </c>
      <c r="F26">
        <f t="shared" si="4"/>
        <v>47849</v>
      </c>
      <c r="G26" t="str">
        <f t="shared" si="6"/>
        <v>01/01/2031</v>
      </c>
      <c r="H26">
        <v>20310101</v>
      </c>
    </row>
    <row r="27" spans="1:8" x14ac:dyDescent="0.3">
      <c r="A27" s="1">
        <v>216</v>
      </c>
      <c r="B27">
        <f t="shared" si="3"/>
        <v>399</v>
      </c>
      <c r="C27">
        <v>57</v>
      </c>
      <c r="F27">
        <f t="shared" si="4"/>
        <v>48214</v>
      </c>
      <c r="G27" t="str">
        <f t="shared" si="6"/>
        <v>01/01/2032</v>
      </c>
      <c r="H27">
        <v>20320101</v>
      </c>
    </row>
    <row r="28" spans="1:8" x14ac:dyDescent="0.3">
      <c r="A28" s="1">
        <v>228</v>
      </c>
      <c r="B28">
        <f t="shared" si="3"/>
        <v>420</v>
      </c>
      <c r="C28">
        <v>60</v>
      </c>
      <c r="F28">
        <f t="shared" si="4"/>
        <v>48580</v>
      </c>
      <c r="G28" t="str">
        <f t="shared" si="6"/>
        <v>01/01/2033</v>
      </c>
      <c r="H28">
        <v>20330101</v>
      </c>
    </row>
    <row r="29" spans="1:8" x14ac:dyDescent="0.3">
      <c r="A29" s="1">
        <v>240</v>
      </c>
      <c r="B29">
        <f t="shared" si="3"/>
        <v>434</v>
      </c>
      <c r="C29">
        <v>62</v>
      </c>
      <c r="F29">
        <f t="shared" si="4"/>
        <v>48945</v>
      </c>
      <c r="G29" t="str">
        <f t="shared" si="6"/>
        <v>01/01/2034</v>
      </c>
      <c r="H29">
        <v>20340101</v>
      </c>
    </row>
    <row r="30" spans="1:8" x14ac:dyDescent="0.3">
      <c r="A30" s="1">
        <v>252</v>
      </c>
      <c r="B30">
        <f t="shared" si="3"/>
        <v>441</v>
      </c>
      <c r="C30">
        <v>63</v>
      </c>
      <c r="F30">
        <f t="shared" si="4"/>
        <v>49310</v>
      </c>
      <c r="G30" t="str">
        <f t="shared" si="6"/>
        <v>01/01/2035</v>
      </c>
      <c r="H30">
        <v>20350101</v>
      </c>
    </row>
    <row r="31" spans="1:8" x14ac:dyDescent="0.3">
      <c r="A31" s="1">
        <v>264</v>
      </c>
      <c r="B31">
        <f t="shared" si="3"/>
        <v>448</v>
      </c>
      <c r="C31">
        <v>64</v>
      </c>
      <c r="F31">
        <f t="shared" si="4"/>
        <v>49675</v>
      </c>
      <c r="G31" t="str">
        <f t="shared" si="6"/>
        <v>01/01/2036</v>
      </c>
      <c r="H31">
        <v>20360101</v>
      </c>
    </row>
    <row r="32" spans="1:8" x14ac:dyDescent="0.3">
      <c r="A32" s="1">
        <v>276</v>
      </c>
      <c r="B32">
        <f t="shared" si="3"/>
        <v>455</v>
      </c>
      <c r="C32">
        <v>65</v>
      </c>
      <c r="F32">
        <f t="shared" si="4"/>
        <v>50041</v>
      </c>
      <c r="G32" t="str">
        <f t="shared" si="6"/>
        <v>01/01/2037</v>
      </c>
      <c r="H32">
        <v>20370101</v>
      </c>
    </row>
    <row r="33" spans="1:8" x14ac:dyDescent="0.3">
      <c r="A33" s="1">
        <v>288</v>
      </c>
      <c r="B33">
        <f t="shared" si="3"/>
        <v>462</v>
      </c>
      <c r="C33">
        <v>66</v>
      </c>
      <c r="F33">
        <f t="shared" si="4"/>
        <v>50406</v>
      </c>
      <c r="G33" t="str">
        <f t="shared" si="6"/>
        <v>01/01/2038</v>
      </c>
      <c r="H33">
        <v>20380101</v>
      </c>
    </row>
    <row r="34" spans="1:8" x14ac:dyDescent="0.3">
      <c r="A34" s="1">
        <v>300</v>
      </c>
      <c r="B34">
        <f t="shared" si="3"/>
        <v>469</v>
      </c>
      <c r="C34">
        <v>67</v>
      </c>
      <c r="F34">
        <f t="shared" si="4"/>
        <v>50771</v>
      </c>
      <c r="G34" t="str">
        <f t="shared" si="6"/>
        <v>01/01/2039</v>
      </c>
      <c r="H34">
        <v>20390101</v>
      </c>
    </row>
    <row r="35" spans="1:8" x14ac:dyDescent="0.3">
      <c r="A35" s="1">
        <v>312</v>
      </c>
      <c r="B35">
        <f t="shared" si="3"/>
        <v>476</v>
      </c>
      <c r="C35">
        <v>68</v>
      </c>
      <c r="F35">
        <f t="shared" si="4"/>
        <v>51136</v>
      </c>
      <c r="G35" t="str">
        <f t="shared" si="6"/>
        <v>01/01/2040</v>
      </c>
      <c r="H35">
        <v>20400101</v>
      </c>
    </row>
    <row r="36" spans="1:8" x14ac:dyDescent="0.3">
      <c r="A36" s="1">
        <v>324</v>
      </c>
      <c r="B36">
        <f t="shared" si="3"/>
        <v>483</v>
      </c>
      <c r="C36">
        <v>69</v>
      </c>
      <c r="F36">
        <f t="shared" si="4"/>
        <v>51502</v>
      </c>
      <c r="G36" t="str">
        <f t="shared" si="6"/>
        <v>01/01/2041</v>
      </c>
      <c r="H36">
        <v>20410101</v>
      </c>
    </row>
    <row r="37" spans="1:8" x14ac:dyDescent="0.3">
      <c r="A37" s="1">
        <v>336</v>
      </c>
      <c r="B37">
        <f t="shared" si="3"/>
        <v>490</v>
      </c>
      <c r="C37">
        <v>70</v>
      </c>
      <c r="F37">
        <f t="shared" si="4"/>
        <v>51867</v>
      </c>
      <c r="G37" t="str">
        <f t="shared" si="6"/>
        <v>01/01/2042</v>
      </c>
      <c r="H37">
        <v>20420101</v>
      </c>
    </row>
    <row r="38" spans="1:8" x14ac:dyDescent="0.3">
      <c r="A38" s="1">
        <v>348</v>
      </c>
      <c r="B38">
        <f t="shared" si="3"/>
        <v>497</v>
      </c>
      <c r="C38">
        <v>71</v>
      </c>
      <c r="F38">
        <f t="shared" si="4"/>
        <v>52232</v>
      </c>
      <c r="G38" t="str">
        <f t="shared" si="6"/>
        <v>01/01/2043</v>
      </c>
      <c r="H38">
        <v>20430101</v>
      </c>
    </row>
    <row r="39" spans="1:8" x14ac:dyDescent="0.3">
      <c r="A39" s="1">
        <v>360</v>
      </c>
      <c r="B39">
        <f t="shared" si="3"/>
        <v>504</v>
      </c>
      <c r="C39">
        <v>72</v>
      </c>
      <c r="F39">
        <f t="shared" si="4"/>
        <v>52597</v>
      </c>
      <c r="G39" t="str">
        <f t="shared" si="6"/>
        <v>01/01/2044</v>
      </c>
      <c r="H39">
        <v>20440101</v>
      </c>
    </row>
    <row r="40" spans="1:8" x14ac:dyDescent="0.3">
      <c r="A40" s="1">
        <v>372</v>
      </c>
      <c r="B40">
        <f t="shared" si="3"/>
        <v>511</v>
      </c>
      <c r="C40">
        <v>73</v>
      </c>
      <c r="F40">
        <f t="shared" si="4"/>
        <v>52963</v>
      </c>
      <c r="G40" t="str">
        <f t="shared" si="6"/>
        <v>01/01/2045</v>
      </c>
      <c r="H40">
        <v>20450101</v>
      </c>
    </row>
    <row r="41" spans="1:8" x14ac:dyDescent="0.3">
      <c r="A41" s="1">
        <v>384</v>
      </c>
      <c r="B41">
        <f t="shared" si="3"/>
        <v>518</v>
      </c>
      <c r="C41">
        <v>74</v>
      </c>
      <c r="F41">
        <f t="shared" si="4"/>
        <v>53328</v>
      </c>
      <c r="G41" t="str">
        <f t="shared" si="6"/>
        <v>01/01/2046</v>
      </c>
      <c r="H41">
        <v>20460101</v>
      </c>
    </row>
    <row r="42" spans="1:8" x14ac:dyDescent="0.3">
      <c r="A42" s="1">
        <v>396</v>
      </c>
      <c r="B42">
        <f t="shared" si="3"/>
        <v>525</v>
      </c>
      <c r="C42">
        <v>75</v>
      </c>
      <c r="F42">
        <f t="shared" si="4"/>
        <v>53693</v>
      </c>
      <c r="G42" t="str">
        <f t="shared" si="6"/>
        <v>01/01/2047</v>
      </c>
      <c r="H42">
        <v>20470101</v>
      </c>
    </row>
    <row r="43" spans="1:8" x14ac:dyDescent="0.3">
      <c r="A43" s="1">
        <v>408</v>
      </c>
      <c r="B43">
        <f t="shared" si="3"/>
        <v>532</v>
      </c>
      <c r="C43">
        <v>76</v>
      </c>
      <c r="F43">
        <f t="shared" si="4"/>
        <v>54058</v>
      </c>
      <c r="G43" t="str">
        <f t="shared" si="6"/>
        <v>01/01/2048</v>
      </c>
      <c r="H43">
        <v>20480101</v>
      </c>
    </row>
    <row r="44" spans="1:8" x14ac:dyDescent="0.3">
      <c r="A44" s="1">
        <v>420</v>
      </c>
      <c r="B44">
        <f t="shared" si="3"/>
        <v>539</v>
      </c>
      <c r="C44">
        <v>77</v>
      </c>
      <c r="F44">
        <f t="shared" si="4"/>
        <v>54424</v>
      </c>
      <c r="G44" t="str">
        <f t="shared" si="6"/>
        <v>01/01/2049</v>
      </c>
      <c r="H44">
        <v>20490101</v>
      </c>
    </row>
    <row r="45" spans="1:8" x14ac:dyDescent="0.3">
      <c r="A45" s="1">
        <v>432</v>
      </c>
      <c r="B45">
        <f t="shared" si="3"/>
        <v>546</v>
      </c>
      <c r="C45">
        <v>78</v>
      </c>
      <c r="F45">
        <f t="shared" si="4"/>
        <v>54789</v>
      </c>
      <c r="G45" t="str">
        <f t="shared" si="6"/>
        <v>01/01/2050</v>
      </c>
      <c r="H45">
        <v>20500101</v>
      </c>
    </row>
    <row r="46" spans="1:8" x14ac:dyDescent="0.3">
      <c r="A46" s="1">
        <v>444</v>
      </c>
      <c r="B46">
        <f t="shared" si="3"/>
        <v>553</v>
      </c>
      <c r="C46">
        <v>79</v>
      </c>
      <c r="F46">
        <f t="shared" si="4"/>
        <v>55154</v>
      </c>
      <c r="G46" t="str">
        <f t="shared" si="6"/>
        <v>01/01/2051</v>
      </c>
      <c r="H46">
        <v>20510101</v>
      </c>
    </row>
    <row r="47" spans="1:8" x14ac:dyDescent="0.3">
      <c r="A47" s="1">
        <v>456</v>
      </c>
      <c r="B47">
        <f t="shared" si="3"/>
        <v>560</v>
      </c>
      <c r="C47">
        <v>80</v>
      </c>
      <c r="F47">
        <f t="shared" si="4"/>
        <v>55519</v>
      </c>
      <c r="G47" t="str">
        <f t="shared" si="6"/>
        <v>01/01/2052</v>
      </c>
      <c r="H47">
        <v>20520101</v>
      </c>
    </row>
    <row r="48" spans="1:8" x14ac:dyDescent="0.3">
      <c r="A48" s="1">
        <v>468</v>
      </c>
      <c r="B48">
        <f t="shared" si="3"/>
        <v>567</v>
      </c>
      <c r="C48">
        <v>81</v>
      </c>
      <c r="F48">
        <f t="shared" si="4"/>
        <v>55885</v>
      </c>
      <c r="G48" t="str">
        <f t="shared" si="6"/>
        <v>01/01/2053</v>
      </c>
      <c r="H48">
        <v>20530101</v>
      </c>
    </row>
    <row r="49" spans="1:8" x14ac:dyDescent="0.3">
      <c r="A49" s="1">
        <v>480</v>
      </c>
      <c r="B49">
        <f t="shared" si="3"/>
        <v>574</v>
      </c>
      <c r="C49">
        <v>82</v>
      </c>
      <c r="F49">
        <f t="shared" si="4"/>
        <v>56250</v>
      </c>
      <c r="G49" t="str">
        <f t="shared" si="6"/>
        <v>01/01/2054</v>
      </c>
      <c r="H49">
        <v>20540101</v>
      </c>
    </row>
    <row r="50" spans="1:8" x14ac:dyDescent="0.3">
      <c r="A50" s="1">
        <v>492</v>
      </c>
      <c r="B50">
        <f t="shared" si="3"/>
        <v>581</v>
      </c>
      <c r="C50">
        <v>83</v>
      </c>
      <c r="F50">
        <f t="shared" si="4"/>
        <v>56615</v>
      </c>
      <c r="G50" t="str">
        <f t="shared" si="6"/>
        <v>01/01/2055</v>
      </c>
      <c r="H50">
        <v>20550101</v>
      </c>
    </row>
    <row r="51" spans="1:8" x14ac:dyDescent="0.3">
      <c r="A51" s="1">
        <v>504</v>
      </c>
      <c r="B51">
        <f t="shared" si="3"/>
        <v>588</v>
      </c>
      <c r="C51">
        <v>84</v>
      </c>
      <c r="F51">
        <f t="shared" si="4"/>
        <v>56980</v>
      </c>
      <c r="G51" t="str">
        <f t="shared" si="6"/>
        <v>01/01/2056</v>
      </c>
      <c r="H51">
        <v>20560101</v>
      </c>
    </row>
    <row r="52" spans="1:8" x14ac:dyDescent="0.3">
      <c r="A52" s="1">
        <v>516</v>
      </c>
      <c r="B52">
        <f t="shared" si="3"/>
        <v>595</v>
      </c>
      <c r="C52">
        <v>85</v>
      </c>
      <c r="F52">
        <f t="shared" si="4"/>
        <v>57346</v>
      </c>
      <c r="G52" t="str">
        <f t="shared" si="6"/>
        <v>01/01/2057</v>
      </c>
      <c r="H52">
        <v>20570101</v>
      </c>
    </row>
    <row r="53" spans="1:8" x14ac:dyDescent="0.3">
      <c r="A53" s="1">
        <v>528</v>
      </c>
      <c r="B53">
        <f t="shared" si="3"/>
        <v>602</v>
      </c>
      <c r="C53">
        <v>86</v>
      </c>
      <c r="F53">
        <f t="shared" si="4"/>
        <v>57711</v>
      </c>
      <c r="G53" t="str">
        <f t="shared" si="6"/>
        <v>01/01/2058</v>
      </c>
      <c r="H53">
        <v>20580101</v>
      </c>
    </row>
    <row r="54" spans="1:8" x14ac:dyDescent="0.3">
      <c r="A54" s="1">
        <v>540</v>
      </c>
      <c r="B54">
        <f t="shared" si="3"/>
        <v>609</v>
      </c>
      <c r="C54">
        <v>87</v>
      </c>
      <c r="F54">
        <f t="shared" si="4"/>
        <v>58076</v>
      </c>
      <c r="G54" t="str">
        <f t="shared" si="6"/>
        <v>01/01/2059</v>
      </c>
      <c r="H54">
        <v>20590101</v>
      </c>
    </row>
    <row r="55" spans="1:8" x14ac:dyDescent="0.3">
      <c r="A55" s="1">
        <v>552</v>
      </c>
      <c r="B55">
        <f t="shared" si="3"/>
        <v>616</v>
      </c>
      <c r="C55">
        <v>88</v>
      </c>
      <c r="F55">
        <f t="shared" si="4"/>
        <v>58441</v>
      </c>
      <c r="G55" t="str">
        <f t="shared" si="6"/>
        <v>01/01/2060</v>
      </c>
      <c r="H55">
        <v>20600101</v>
      </c>
    </row>
    <row r="56" spans="1:8" x14ac:dyDescent="0.3">
      <c r="A56" s="1">
        <v>564</v>
      </c>
      <c r="B56">
        <f t="shared" si="3"/>
        <v>623</v>
      </c>
      <c r="C56">
        <v>89</v>
      </c>
      <c r="F56">
        <f t="shared" si="4"/>
        <v>58807</v>
      </c>
      <c r="G56" t="str">
        <f t="shared" si="6"/>
        <v>01/01/2061</v>
      </c>
      <c r="H56">
        <v>20610101</v>
      </c>
    </row>
    <row r="57" spans="1:8" x14ac:dyDescent="0.3">
      <c r="A57" s="1">
        <v>576</v>
      </c>
      <c r="B57">
        <f t="shared" si="3"/>
        <v>630</v>
      </c>
      <c r="C57">
        <v>90</v>
      </c>
      <c r="F57">
        <f t="shared" si="4"/>
        <v>59172</v>
      </c>
      <c r="G57" t="str">
        <f t="shared" si="6"/>
        <v>01/01/2062</v>
      </c>
      <c r="H57">
        <v>20620101</v>
      </c>
    </row>
    <row r="58" spans="1:8" x14ac:dyDescent="0.3">
      <c r="A58" s="1">
        <v>588</v>
      </c>
      <c r="B58">
        <f t="shared" si="3"/>
        <v>637</v>
      </c>
      <c r="C58">
        <v>91</v>
      </c>
      <c r="F58">
        <f t="shared" si="4"/>
        <v>59537</v>
      </c>
      <c r="G58" t="str">
        <f t="shared" si="6"/>
        <v>01/01/2063</v>
      </c>
      <c r="H58">
        <v>20630101</v>
      </c>
    </row>
    <row r="59" spans="1:8" x14ac:dyDescent="0.3">
      <c r="A59" s="1">
        <v>600</v>
      </c>
      <c r="B59">
        <f t="shared" si="3"/>
        <v>644</v>
      </c>
      <c r="C59">
        <v>92</v>
      </c>
      <c r="F59">
        <f t="shared" si="4"/>
        <v>59902</v>
      </c>
      <c r="G59" t="str">
        <f t="shared" si="6"/>
        <v>01/01/2064</v>
      </c>
      <c r="H59">
        <v>20640101</v>
      </c>
    </row>
    <row r="60" spans="1:8" x14ac:dyDescent="0.3">
      <c r="A60" s="1">
        <v>612</v>
      </c>
      <c r="B60">
        <f t="shared" si="3"/>
        <v>651</v>
      </c>
      <c r="C60">
        <v>93</v>
      </c>
      <c r="F60">
        <f t="shared" si="4"/>
        <v>60268</v>
      </c>
      <c r="G60" t="str">
        <f t="shared" si="6"/>
        <v>01/01/2065</v>
      </c>
      <c r="H60">
        <v>20650101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3"/>
  <sheetViews>
    <sheetView workbookViewId="0">
      <selection sqref="A1:H4"/>
    </sheetView>
  </sheetViews>
  <sheetFormatPr defaultRowHeight="14.4" x14ac:dyDescent="0.3"/>
  <sheetData>
    <row r="1" spans="1:2" x14ac:dyDescent="0.3">
      <c r="A1">
        <v>19000101</v>
      </c>
      <c r="B1">
        <v>64</v>
      </c>
    </row>
    <row r="2" spans="1:2" x14ac:dyDescent="0.3">
      <c r="A2" s="1">
        <v>19940101</v>
      </c>
      <c r="B2">
        <v>32</v>
      </c>
    </row>
    <row r="3" spans="1:2" x14ac:dyDescent="0.3">
      <c r="A3" s="1">
        <v>20140101</v>
      </c>
      <c r="B3">
        <v>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B8"/>
  <sheetViews>
    <sheetView workbookViewId="0">
      <selection sqref="A1:H4"/>
    </sheetView>
  </sheetViews>
  <sheetFormatPr defaultRowHeight="14.4" x14ac:dyDescent="0.3"/>
  <cols>
    <col min="1" max="1" width="13.109375" customWidth="1"/>
  </cols>
  <sheetData>
    <row r="1" spans="1:2" x14ac:dyDescent="0.3">
      <c r="A1">
        <v>19000101</v>
      </c>
      <c r="B1">
        <v>112</v>
      </c>
    </row>
    <row r="2" spans="1:2" x14ac:dyDescent="0.3">
      <c r="A2" s="1">
        <v>19940101</v>
      </c>
      <c r="B2">
        <v>84</v>
      </c>
    </row>
    <row r="3" spans="1:2" x14ac:dyDescent="0.3">
      <c r="A3" s="1">
        <v>19990101</v>
      </c>
      <c r="B3">
        <v>56</v>
      </c>
    </row>
    <row r="4" spans="1:2" x14ac:dyDescent="0.3">
      <c r="A4" s="1">
        <v>20040101</v>
      </c>
      <c r="B4">
        <v>42</v>
      </c>
    </row>
    <row r="5" spans="1:2" x14ac:dyDescent="0.3">
      <c r="A5" s="1">
        <v>20090101</v>
      </c>
      <c r="B5">
        <v>35</v>
      </c>
    </row>
    <row r="6" spans="1:2" x14ac:dyDescent="0.3">
      <c r="A6" s="1">
        <v>20120101</v>
      </c>
      <c r="B6">
        <v>40</v>
      </c>
    </row>
    <row r="7" spans="1:2" x14ac:dyDescent="0.3">
      <c r="A7" s="1">
        <v>20130701</v>
      </c>
      <c r="B7">
        <v>28</v>
      </c>
    </row>
    <row r="8" spans="1:2" x14ac:dyDescent="0.3">
      <c r="A8" s="1">
        <v>20140101</v>
      </c>
      <c r="B8">
        <v>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8"/>
  <sheetViews>
    <sheetView workbookViewId="0">
      <selection sqref="A1:H4"/>
    </sheetView>
  </sheetViews>
  <sheetFormatPr defaultRowHeight="14.4" x14ac:dyDescent="0.3"/>
  <sheetData>
    <row r="1" spans="1:2" x14ac:dyDescent="0.3">
      <c r="A1">
        <v>19000101</v>
      </c>
      <c r="B1">
        <v>196</v>
      </c>
    </row>
    <row r="2" spans="1:2" x14ac:dyDescent="0.3">
      <c r="A2">
        <v>19890101</v>
      </c>
      <c r="B2">
        <v>154</v>
      </c>
    </row>
    <row r="3" spans="1:2" x14ac:dyDescent="0.3">
      <c r="A3" s="1">
        <v>19940101</v>
      </c>
      <c r="B3">
        <v>112</v>
      </c>
    </row>
    <row r="4" spans="1:2" x14ac:dyDescent="0.3">
      <c r="A4" s="1">
        <v>19990101</v>
      </c>
      <c r="B4">
        <v>84</v>
      </c>
    </row>
    <row r="5" spans="1:2" x14ac:dyDescent="0.3">
      <c r="A5" s="1">
        <v>20040101</v>
      </c>
      <c r="B5">
        <v>48</v>
      </c>
    </row>
    <row r="6" spans="1:2" x14ac:dyDescent="0.3">
      <c r="A6" s="1">
        <v>20090101</v>
      </c>
      <c r="B6">
        <v>40</v>
      </c>
    </row>
    <row r="7" spans="1:2" x14ac:dyDescent="0.3">
      <c r="A7" s="1">
        <v>20130701</v>
      </c>
      <c r="B7">
        <v>28</v>
      </c>
    </row>
    <row r="8" spans="1:2" x14ac:dyDescent="0.3">
      <c r="A8" s="1">
        <v>20140101</v>
      </c>
      <c r="B8"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B8"/>
  <sheetViews>
    <sheetView workbookViewId="0">
      <selection sqref="A1:H4"/>
    </sheetView>
  </sheetViews>
  <sheetFormatPr defaultRowHeight="14.4" x14ac:dyDescent="0.3"/>
  <sheetData>
    <row r="1" spans="1:2" x14ac:dyDescent="0.3">
      <c r="A1">
        <v>19000101</v>
      </c>
      <c r="B1">
        <v>112</v>
      </c>
    </row>
    <row r="2" spans="1:2" x14ac:dyDescent="0.3">
      <c r="A2" s="1">
        <v>19940101</v>
      </c>
      <c r="B2">
        <v>84</v>
      </c>
    </row>
    <row r="3" spans="1:2" x14ac:dyDescent="0.3">
      <c r="A3" s="1">
        <v>19990101</v>
      </c>
      <c r="B3">
        <v>56</v>
      </c>
    </row>
    <row r="4" spans="1:2" x14ac:dyDescent="0.3">
      <c r="A4" s="1">
        <v>20040101</v>
      </c>
      <c r="B4">
        <v>42</v>
      </c>
    </row>
    <row r="5" spans="1:2" x14ac:dyDescent="0.3">
      <c r="A5" s="1">
        <v>20090101</v>
      </c>
      <c r="B5">
        <v>35</v>
      </c>
    </row>
    <row r="6" spans="1:2" x14ac:dyDescent="0.3">
      <c r="A6" s="1">
        <v>20120101</v>
      </c>
      <c r="B6">
        <v>40</v>
      </c>
    </row>
    <row r="7" spans="1:2" x14ac:dyDescent="0.3">
      <c r="A7" s="1">
        <v>20130701</v>
      </c>
      <c r="B7">
        <v>28</v>
      </c>
    </row>
    <row r="8" spans="1:2" x14ac:dyDescent="0.3">
      <c r="A8" s="1">
        <v>20140101</v>
      </c>
      <c r="B8">
        <v>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B8"/>
  <sheetViews>
    <sheetView workbookViewId="0">
      <selection sqref="A1:H4"/>
    </sheetView>
  </sheetViews>
  <sheetFormatPr defaultRowHeight="14.4" x14ac:dyDescent="0.3"/>
  <sheetData>
    <row r="1" spans="1:2" x14ac:dyDescent="0.3">
      <c r="A1">
        <v>19000101</v>
      </c>
      <c r="B1">
        <v>112</v>
      </c>
    </row>
    <row r="2" spans="1:2" x14ac:dyDescent="0.3">
      <c r="A2" s="1">
        <v>19940101</v>
      </c>
      <c r="B2">
        <v>84</v>
      </c>
    </row>
    <row r="3" spans="1:2" x14ac:dyDescent="0.3">
      <c r="A3" s="1">
        <v>19990101</v>
      </c>
      <c r="B3">
        <v>56</v>
      </c>
    </row>
    <row r="4" spans="1:2" x14ac:dyDescent="0.3">
      <c r="A4" s="1">
        <v>20040101</v>
      </c>
      <c r="B4">
        <v>42</v>
      </c>
    </row>
    <row r="5" spans="1:2" x14ac:dyDescent="0.3">
      <c r="A5" s="1">
        <v>20090101</v>
      </c>
      <c r="B5">
        <v>35</v>
      </c>
    </row>
    <row r="6" spans="1:2" x14ac:dyDescent="0.3">
      <c r="A6" s="1">
        <v>20120101</v>
      </c>
      <c r="B6">
        <v>40</v>
      </c>
    </row>
    <row r="7" spans="1:2" x14ac:dyDescent="0.3">
      <c r="A7" s="1">
        <v>20130701</v>
      </c>
      <c r="B7">
        <v>28</v>
      </c>
    </row>
    <row r="8" spans="1:2" x14ac:dyDescent="0.3">
      <c r="A8" s="1">
        <v>20140101</v>
      </c>
      <c r="B8">
        <v>0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B10"/>
  <sheetViews>
    <sheetView workbookViewId="0">
      <selection sqref="A1:H4"/>
    </sheetView>
  </sheetViews>
  <sheetFormatPr defaultRowHeight="14.4" x14ac:dyDescent="0.3"/>
  <sheetData>
    <row r="1" spans="1:2" x14ac:dyDescent="0.3">
      <c r="A1">
        <v>19000101</v>
      </c>
      <c r="B1">
        <v>224</v>
      </c>
    </row>
    <row r="2" spans="1:2" x14ac:dyDescent="0.3">
      <c r="A2" s="1">
        <v>19790101</v>
      </c>
      <c r="B2">
        <v>196</v>
      </c>
    </row>
    <row r="3" spans="1:2" x14ac:dyDescent="0.3">
      <c r="A3" s="1">
        <v>19840101</v>
      </c>
      <c r="B3">
        <v>168</v>
      </c>
    </row>
    <row r="4" spans="1:2" x14ac:dyDescent="0.3">
      <c r="A4" s="1">
        <v>19890101</v>
      </c>
      <c r="B4">
        <v>140</v>
      </c>
    </row>
    <row r="5" spans="1:2" x14ac:dyDescent="0.3">
      <c r="A5" s="1">
        <v>19940101</v>
      </c>
      <c r="B5">
        <v>105</v>
      </c>
    </row>
    <row r="6" spans="1:2" x14ac:dyDescent="0.3">
      <c r="A6" s="1">
        <v>19990101</v>
      </c>
      <c r="B6">
        <v>64</v>
      </c>
    </row>
    <row r="7" spans="1:2" x14ac:dyDescent="0.3">
      <c r="A7" s="1">
        <v>20040101</v>
      </c>
      <c r="B7">
        <v>48</v>
      </c>
    </row>
    <row r="8" spans="1:2" x14ac:dyDescent="0.3">
      <c r="A8" s="1">
        <v>20090101</v>
      </c>
      <c r="B8">
        <v>40</v>
      </c>
    </row>
    <row r="9" spans="1:2" x14ac:dyDescent="0.3">
      <c r="A9" s="1">
        <v>20130701</v>
      </c>
      <c r="B9">
        <v>7</v>
      </c>
    </row>
    <row r="10" spans="1:2" x14ac:dyDescent="0.3">
      <c r="A10" s="1">
        <v>20140101</v>
      </c>
      <c r="B10">
        <v>0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B8"/>
  <sheetViews>
    <sheetView workbookViewId="0">
      <selection sqref="A1:H4"/>
    </sheetView>
  </sheetViews>
  <sheetFormatPr defaultRowHeight="14.4" x14ac:dyDescent="0.3"/>
  <sheetData>
    <row r="1" spans="1:2" x14ac:dyDescent="0.3">
      <c r="A1">
        <v>19000101</v>
      </c>
      <c r="B1">
        <v>245</v>
      </c>
    </row>
    <row r="2" spans="1:2" x14ac:dyDescent="0.3">
      <c r="A2">
        <v>19890101</v>
      </c>
      <c r="B2">
        <v>189</v>
      </c>
    </row>
    <row r="3" spans="1:2" x14ac:dyDescent="0.3">
      <c r="A3" s="1">
        <v>19940101</v>
      </c>
      <c r="B3">
        <v>147</v>
      </c>
    </row>
    <row r="4" spans="1:2" x14ac:dyDescent="0.3">
      <c r="A4" s="1">
        <v>19990101</v>
      </c>
      <c r="B4">
        <v>119</v>
      </c>
    </row>
    <row r="5" spans="1:2" x14ac:dyDescent="0.3">
      <c r="A5" s="1">
        <v>20040101</v>
      </c>
      <c r="B5">
        <v>63</v>
      </c>
    </row>
    <row r="6" spans="1:2" x14ac:dyDescent="0.3">
      <c r="A6" s="1">
        <v>20090101</v>
      </c>
      <c r="B6">
        <v>42</v>
      </c>
    </row>
    <row r="7" spans="1:2" x14ac:dyDescent="0.3">
      <c r="A7" s="7">
        <v>20130701</v>
      </c>
      <c r="B7" s="8">
        <v>28</v>
      </c>
    </row>
    <row r="8" spans="1:2" x14ac:dyDescent="0.3">
      <c r="A8" s="1">
        <v>20140101</v>
      </c>
      <c r="B8">
        <v>0</v>
      </c>
    </row>
  </sheetData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B41"/>
  <sheetViews>
    <sheetView topLeftCell="A7" zoomScaleNormal="100" workbookViewId="0">
      <selection sqref="A1:H4"/>
    </sheetView>
  </sheetViews>
  <sheetFormatPr defaultRowHeight="14.4" x14ac:dyDescent="0.3"/>
  <sheetData>
    <row r="1" spans="1:2" x14ac:dyDescent="0.3">
      <c r="A1">
        <v>19000101</v>
      </c>
      <c r="B1">
        <v>1486</v>
      </c>
    </row>
    <row r="2" spans="1:2" x14ac:dyDescent="0.3">
      <c r="A2">
        <v>19740101</v>
      </c>
      <c r="B2">
        <v>1377</v>
      </c>
    </row>
    <row r="3" spans="1:2" x14ac:dyDescent="0.3">
      <c r="A3" s="1">
        <v>19750101</v>
      </c>
      <c r="B3" s="8">
        <v>1359</v>
      </c>
    </row>
    <row r="4" spans="1:2" x14ac:dyDescent="0.3">
      <c r="A4" s="7">
        <v>19760101</v>
      </c>
      <c r="B4">
        <v>1341</v>
      </c>
    </row>
    <row r="5" spans="1:2" x14ac:dyDescent="0.3">
      <c r="A5" s="1">
        <v>19770101</v>
      </c>
      <c r="B5">
        <v>1323</v>
      </c>
    </row>
    <row r="6" spans="1:2" x14ac:dyDescent="0.3">
      <c r="A6" s="1">
        <v>19780101</v>
      </c>
      <c r="B6">
        <v>1304</v>
      </c>
    </row>
    <row r="7" spans="1:2" x14ac:dyDescent="0.3">
      <c r="A7" s="1">
        <v>19790101</v>
      </c>
      <c r="B7" s="8">
        <v>1195</v>
      </c>
    </row>
    <row r="8" spans="1:2" x14ac:dyDescent="0.3">
      <c r="A8" s="7">
        <v>19800101</v>
      </c>
      <c r="B8">
        <v>1171</v>
      </c>
    </row>
    <row r="9" spans="1:2" x14ac:dyDescent="0.3">
      <c r="A9" s="1">
        <v>19810101</v>
      </c>
      <c r="B9">
        <v>1159</v>
      </c>
    </row>
    <row r="10" spans="1:2" x14ac:dyDescent="0.3">
      <c r="A10" s="1">
        <v>19820101</v>
      </c>
      <c r="B10">
        <v>1141</v>
      </c>
    </row>
    <row r="11" spans="1:2" x14ac:dyDescent="0.3">
      <c r="A11" s="1">
        <v>19830101</v>
      </c>
      <c r="B11">
        <v>1122</v>
      </c>
    </row>
    <row r="12" spans="1:2" x14ac:dyDescent="0.3">
      <c r="A12" s="1">
        <v>19840101</v>
      </c>
      <c r="B12">
        <v>1013</v>
      </c>
    </row>
    <row r="13" spans="1:2" x14ac:dyDescent="0.3">
      <c r="A13" s="1">
        <v>19850101</v>
      </c>
      <c r="B13" s="8">
        <v>995</v>
      </c>
    </row>
    <row r="14" spans="1:2" x14ac:dyDescent="0.3">
      <c r="A14" s="7">
        <v>19860101</v>
      </c>
      <c r="B14">
        <v>977</v>
      </c>
    </row>
    <row r="15" spans="1:2" x14ac:dyDescent="0.3">
      <c r="A15" s="1">
        <v>19870101</v>
      </c>
      <c r="B15">
        <v>959</v>
      </c>
    </row>
    <row r="16" spans="1:2" x14ac:dyDescent="0.3">
      <c r="A16" s="1">
        <v>19880101</v>
      </c>
      <c r="B16">
        <v>940</v>
      </c>
    </row>
    <row r="17" spans="1:2" x14ac:dyDescent="0.3">
      <c r="A17" s="1">
        <v>19890101</v>
      </c>
      <c r="B17" s="8">
        <v>831</v>
      </c>
    </row>
    <row r="18" spans="1:2" x14ac:dyDescent="0.3">
      <c r="A18" s="7">
        <v>19900101</v>
      </c>
      <c r="B18">
        <v>813</v>
      </c>
    </row>
    <row r="19" spans="1:2" x14ac:dyDescent="0.3">
      <c r="A19" s="1">
        <v>19910101</v>
      </c>
      <c r="B19">
        <v>801</v>
      </c>
    </row>
    <row r="20" spans="1:2" x14ac:dyDescent="0.3">
      <c r="A20" s="1">
        <v>19920101</v>
      </c>
      <c r="B20">
        <v>801</v>
      </c>
    </row>
    <row r="21" spans="1:2" x14ac:dyDescent="0.3">
      <c r="A21" s="1">
        <v>19930101</v>
      </c>
      <c r="B21">
        <v>801</v>
      </c>
    </row>
    <row r="22" spans="1:2" x14ac:dyDescent="0.3">
      <c r="A22" s="1">
        <v>19940101</v>
      </c>
      <c r="B22">
        <v>710</v>
      </c>
    </row>
    <row r="23" spans="1:2" x14ac:dyDescent="0.3">
      <c r="A23" s="1">
        <v>19950101</v>
      </c>
      <c r="B23">
        <v>692</v>
      </c>
    </row>
    <row r="24" spans="1:2" x14ac:dyDescent="0.3">
      <c r="A24" s="7">
        <v>19960101</v>
      </c>
      <c r="B24" s="8">
        <v>673</v>
      </c>
    </row>
    <row r="25" spans="1:2" x14ac:dyDescent="0.3">
      <c r="A25" s="1">
        <v>19970101</v>
      </c>
      <c r="B25">
        <v>655</v>
      </c>
    </row>
    <row r="26" spans="1:2" x14ac:dyDescent="0.3">
      <c r="A26" s="1">
        <v>19980101</v>
      </c>
      <c r="B26">
        <v>637</v>
      </c>
    </row>
    <row r="27" spans="1:2" x14ac:dyDescent="0.3">
      <c r="A27" s="1">
        <v>19990101</v>
      </c>
      <c r="B27">
        <v>467</v>
      </c>
    </row>
    <row r="28" spans="1:2" x14ac:dyDescent="0.3">
      <c r="A28" s="7">
        <v>20000101</v>
      </c>
      <c r="B28" s="8">
        <v>449</v>
      </c>
    </row>
    <row r="29" spans="1:2" x14ac:dyDescent="0.3">
      <c r="A29" s="1">
        <v>20010101</v>
      </c>
      <c r="B29">
        <v>431</v>
      </c>
    </row>
    <row r="30" spans="1:2" x14ac:dyDescent="0.3">
      <c r="A30" s="1">
        <v>20020101</v>
      </c>
      <c r="B30">
        <v>413</v>
      </c>
    </row>
    <row r="31" spans="1:2" x14ac:dyDescent="0.3">
      <c r="A31" s="1">
        <v>20030101</v>
      </c>
      <c r="B31">
        <v>394</v>
      </c>
    </row>
    <row r="32" spans="1:2" x14ac:dyDescent="0.3">
      <c r="A32" s="7">
        <v>20040101</v>
      </c>
      <c r="B32" s="8">
        <v>291</v>
      </c>
    </row>
    <row r="33" spans="1:2" x14ac:dyDescent="0.3">
      <c r="A33" s="1">
        <v>20050101</v>
      </c>
      <c r="B33">
        <v>279</v>
      </c>
    </row>
    <row r="34" spans="1:2" x14ac:dyDescent="0.3">
      <c r="A34" s="1">
        <v>20060101</v>
      </c>
      <c r="B34">
        <v>267</v>
      </c>
    </row>
    <row r="35" spans="1:2" x14ac:dyDescent="0.3">
      <c r="A35" s="1">
        <v>20070101</v>
      </c>
      <c r="B35">
        <v>255</v>
      </c>
    </row>
    <row r="36" spans="1:2" x14ac:dyDescent="0.3">
      <c r="A36" s="7">
        <v>20080101</v>
      </c>
      <c r="B36" s="8">
        <v>243</v>
      </c>
    </row>
    <row r="37" spans="1:2" x14ac:dyDescent="0.3">
      <c r="A37" s="1">
        <v>20090101</v>
      </c>
      <c r="B37">
        <v>152</v>
      </c>
    </row>
    <row r="38" spans="1:2" x14ac:dyDescent="0.3">
      <c r="A38" s="1">
        <v>20100101</v>
      </c>
      <c r="B38">
        <v>121</v>
      </c>
    </row>
    <row r="39" spans="1:2" x14ac:dyDescent="0.3">
      <c r="A39" s="1">
        <v>20110101</v>
      </c>
      <c r="B39">
        <v>91</v>
      </c>
    </row>
    <row r="40" spans="1:2" x14ac:dyDescent="0.3">
      <c r="A40" s="7">
        <v>20130101</v>
      </c>
      <c r="B40" s="8">
        <v>28</v>
      </c>
    </row>
    <row r="41" spans="1:2" x14ac:dyDescent="0.3">
      <c r="A41" s="1">
        <v>20140101</v>
      </c>
      <c r="B41">
        <v>0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B8"/>
  <sheetViews>
    <sheetView workbookViewId="0">
      <selection sqref="A1:H4"/>
    </sheetView>
  </sheetViews>
  <sheetFormatPr defaultRowHeight="14.4" x14ac:dyDescent="0.3"/>
  <sheetData>
    <row r="1" spans="1:2" x14ac:dyDescent="0.3">
      <c r="A1">
        <v>19000101</v>
      </c>
      <c r="B1">
        <v>112</v>
      </c>
    </row>
    <row r="2" spans="1:2" x14ac:dyDescent="0.3">
      <c r="A2" s="1">
        <v>19940101</v>
      </c>
      <c r="B2">
        <v>84</v>
      </c>
    </row>
    <row r="3" spans="1:2" x14ac:dyDescent="0.3">
      <c r="A3" s="1">
        <v>19990101</v>
      </c>
      <c r="B3">
        <v>56</v>
      </c>
    </row>
    <row r="4" spans="1:2" x14ac:dyDescent="0.3">
      <c r="A4" s="1">
        <v>20040101</v>
      </c>
      <c r="B4">
        <v>42</v>
      </c>
    </row>
    <row r="5" spans="1:2" x14ac:dyDescent="0.3">
      <c r="A5" s="1">
        <v>20090101</v>
      </c>
      <c r="B5">
        <v>35</v>
      </c>
    </row>
    <row r="6" spans="1:2" x14ac:dyDescent="0.3">
      <c r="A6" s="1">
        <v>20120101</v>
      </c>
      <c r="B6">
        <v>40</v>
      </c>
    </row>
    <row r="7" spans="1:2" x14ac:dyDescent="0.3">
      <c r="A7" s="1">
        <v>20130701</v>
      </c>
      <c r="B7">
        <v>7</v>
      </c>
    </row>
    <row r="8" spans="1:2" x14ac:dyDescent="0.3">
      <c r="A8" s="1">
        <v>20140101</v>
      </c>
      <c r="B8">
        <v>0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B7"/>
  <sheetViews>
    <sheetView workbookViewId="0">
      <selection sqref="A1:H4"/>
    </sheetView>
  </sheetViews>
  <sheetFormatPr defaultRowHeight="14.4" x14ac:dyDescent="0.3"/>
  <sheetData>
    <row r="1" spans="1:2" x14ac:dyDescent="0.3">
      <c r="A1">
        <v>19000101</v>
      </c>
      <c r="B1">
        <v>119</v>
      </c>
    </row>
    <row r="2" spans="1:2" x14ac:dyDescent="0.3">
      <c r="A2" s="1">
        <v>19940101</v>
      </c>
      <c r="B2">
        <v>91</v>
      </c>
    </row>
    <row r="3" spans="1:2" x14ac:dyDescent="0.3">
      <c r="A3" s="1">
        <v>19990101</v>
      </c>
      <c r="B3">
        <v>63</v>
      </c>
    </row>
    <row r="4" spans="1:2" x14ac:dyDescent="0.3">
      <c r="A4" s="1">
        <v>20040101</v>
      </c>
      <c r="B4">
        <v>49</v>
      </c>
    </row>
    <row r="5" spans="1:2" x14ac:dyDescent="0.3">
      <c r="A5" s="1">
        <v>20090101</v>
      </c>
      <c r="B5">
        <v>42</v>
      </c>
    </row>
    <row r="6" spans="1:2" x14ac:dyDescent="0.3">
      <c r="A6" s="1">
        <v>20130701</v>
      </c>
      <c r="B6">
        <v>7</v>
      </c>
    </row>
    <row r="7" spans="1:2" x14ac:dyDescent="0.3">
      <c r="A7" s="1">
        <v>20140101</v>
      </c>
      <c r="B7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8"/>
  <sheetViews>
    <sheetView zoomScaleNormal="100" workbookViewId="0">
      <selection sqref="A1:H4"/>
    </sheetView>
  </sheetViews>
  <sheetFormatPr defaultRowHeight="14.4" x14ac:dyDescent="0.3"/>
  <sheetData>
    <row r="1" spans="1:3" x14ac:dyDescent="0.3">
      <c r="A1">
        <v>19000101</v>
      </c>
      <c r="B1">
        <v>0</v>
      </c>
    </row>
    <row r="2" spans="1:3" x14ac:dyDescent="0.3">
      <c r="A2">
        <v>20140101</v>
      </c>
      <c r="B2">
        <f>C2*7</f>
        <v>14</v>
      </c>
      <c r="C2">
        <v>2</v>
      </c>
    </row>
    <row r="3" spans="1:3" x14ac:dyDescent="0.3">
      <c r="A3">
        <v>20140401</v>
      </c>
      <c r="B3">
        <f t="shared" ref="B3:B8" si="0">C3*7</f>
        <v>28</v>
      </c>
      <c r="C3">
        <v>4</v>
      </c>
    </row>
    <row r="4" spans="1:3" x14ac:dyDescent="0.3">
      <c r="A4">
        <v>20140701</v>
      </c>
      <c r="B4">
        <f t="shared" si="0"/>
        <v>35</v>
      </c>
      <c r="C4">
        <v>5</v>
      </c>
    </row>
    <row r="5" spans="1:3" x14ac:dyDescent="0.3">
      <c r="A5">
        <v>20190101</v>
      </c>
      <c r="B5">
        <f t="shared" si="0"/>
        <v>42</v>
      </c>
      <c r="C5">
        <v>6</v>
      </c>
    </row>
    <row r="6" spans="1:3" x14ac:dyDescent="0.3">
      <c r="A6">
        <v>20240101</v>
      </c>
      <c r="B6">
        <f t="shared" si="0"/>
        <v>56</v>
      </c>
      <c r="C6">
        <v>8</v>
      </c>
    </row>
    <row r="7" spans="1:3" x14ac:dyDescent="0.3">
      <c r="A7">
        <v>20290101</v>
      </c>
      <c r="B7">
        <f t="shared" si="0"/>
        <v>84</v>
      </c>
      <c r="C7">
        <v>12</v>
      </c>
    </row>
    <row r="8" spans="1:3" x14ac:dyDescent="0.3">
      <c r="A8">
        <v>20340101</v>
      </c>
      <c r="B8">
        <f t="shared" si="0"/>
        <v>112</v>
      </c>
      <c r="C8">
        <v>16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B7"/>
  <sheetViews>
    <sheetView workbookViewId="0">
      <selection sqref="A1:H4"/>
    </sheetView>
  </sheetViews>
  <sheetFormatPr defaultRowHeight="14.4" x14ac:dyDescent="0.3"/>
  <sheetData>
    <row r="1" spans="1:2" x14ac:dyDescent="0.3">
      <c r="A1">
        <v>19000101</v>
      </c>
      <c r="B1">
        <v>129</v>
      </c>
    </row>
    <row r="2" spans="1:2" x14ac:dyDescent="0.3">
      <c r="A2" s="1">
        <v>19940101</v>
      </c>
      <c r="B2">
        <v>97</v>
      </c>
    </row>
    <row r="3" spans="1:2" x14ac:dyDescent="0.3">
      <c r="A3" s="1">
        <v>19990101</v>
      </c>
      <c r="B3">
        <v>64</v>
      </c>
    </row>
    <row r="4" spans="1:2" x14ac:dyDescent="0.3">
      <c r="A4" s="1">
        <v>20040101</v>
      </c>
      <c r="B4">
        <v>48</v>
      </c>
    </row>
    <row r="5" spans="1:2" x14ac:dyDescent="0.3">
      <c r="A5" s="1">
        <v>20090101</v>
      </c>
      <c r="B5">
        <v>40</v>
      </c>
    </row>
    <row r="6" spans="1:2" x14ac:dyDescent="0.3">
      <c r="A6" s="1">
        <v>20130701</v>
      </c>
      <c r="B6">
        <v>28</v>
      </c>
    </row>
    <row r="7" spans="1:2" x14ac:dyDescent="0.3">
      <c r="A7" s="1">
        <v>20140101</v>
      </c>
      <c r="B7">
        <v>0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B7"/>
  <sheetViews>
    <sheetView workbookViewId="0">
      <selection sqref="A1:H4"/>
    </sheetView>
  </sheetViews>
  <sheetFormatPr defaultRowHeight="14.4" x14ac:dyDescent="0.3"/>
  <sheetData>
    <row r="1" spans="1:2" x14ac:dyDescent="0.3">
      <c r="A1">
        <v>19000101</v>
      </c>
      <c r="B1">
        <v>129</v>
      </c>
    </row>
    <row r="2" spans="1:2" x14ac:dyDescent="0.3">
      <c r="A2" s="1">
        <v>19940101</v>
      </c>
      <c r="B2">
        <v>97</v>
      </c>
    </row>
    <row r="3" spans="1:2" x14ac:dyDescent="0.3">
      <c r="A3" s="1">
        <v>19990101</v>
      </c>
      <c r="B3">
        <v>64</v>
      </c>
    </row>
    <row r="4" spans="1:2" x14ac:dyDescent="0.3">
      <c r="A4" s="1">
        <v>20040101</v>
      </c>
      <c r="B4">
        <v>48</v>
      </c>
    </row>
    <row r="5" spans="1:2" x14ac:dyDescent="0.3">
      <c r="A5" s="1">
        <v>20090101</v>
      </c>
      <c r="B5">
        <v>45</v>
      </c>
    </row>
    <row r="6" spans="1:2" x14ac:dyDescent="0.3">
      <c r="A6" s="1">
        <v>20130701</v>
      </c>
      <c r="B6">
        <v>28</v>
      </c>
    </row>
    <row r="7" spans="1:2" x14ac:dyDescent="0.3">
      <c r="A7" s="1">
        <v>20140101</v>
      </c>
      <c r="B7">
        <v>0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B8"/>
  <sheetViews>
    <sheetView workbookViewId="0">
      <selection sqref="A1:H4"/>
    </sheetView>
  </sheetViews>
  <sheetFormatPr defaultRowHeight="14.4" x14ac:dyDescent="0.3"/>
  <sheetData>
    <row r="1" spans="1:2" x14ac:dyDescent="0.3">
      <c r="A1">
        <v>19000101</v>
      </c>
      <c r="B1">
        <v>112</v>
      </c>
    </row>
    <row r="2" spans="1:2" x14ac:dyDescent="0.3">
      <c r="A2" s="1">
        <v>19940101</v>
      </c>
      <c r="B2">
        <v>84</v>
      </c>
    </row>
    <row r="3" spans="1:2" x14ac:dyDescent="0.3">
      <c r="A3" s="1">
        <v>19990101</v>
      </c>
      <c r="B3">
        <v>56</v>
      </c>
    </row>
    <row r="4" spans="1:2" x14ac:dyDescent="0.3">
      <c r="A4" s="1">
        <v>20040101</v>
      </c>
      <c r="B4">
        <v>42</v>
      </c>
    </row>
    <row r="5" spans="1:2" x14ac:dyDescent="0.3">
      <c r="A5" s="1">
        <v>20090101</v>
      </c>
      <c r="B5">
        <v>35</v>
      </c>
    </row>
    <row r="6" spans="1:2" x14ac:dyDescent="0.3">
      <c r="A6" s="1">
        <v>20120101</v>
      </c>
      <c r="B6">
        <v>40</v>
      </c>
    </row>
    <row r="7" spans="1:2" x14ac:dyDescent="0.3">
      <c r="A7" s="1">
        <v>20130701</v>
      </c>
      <c r="B7">
        <v>28</v>
      </c>
    </row>
    <row r="8" spans="1:2" x14ac:dyDescent="0.3">
      <c r="A8" s="1">
        <v>20140101</v>
      </c>
      <c r="B8">
        <v>0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B6"/>
  <sheetViews>
    <sheetView workbookViewId="0">
      <selection sqref="A1:H4"/>
    </sheetView>
  </sheetViews>
  <sheetFormatPr defaultRowHeight="14.4" x14ac:dyDescent="0.3"/>
  <sheetData>
    <row r="1" spans="1:2" x14ac:dyDescent="0.3">
      <c r="A1">
        <v>19000101</v>
      </c>
      <c r="B1">
        <v>56</v>
      </c>
    </row>
    <row r="2" spans="1:2" x14ac:dyDescent="0.3">
      <c r="A2" s="1">
        <v>19940101</v>
      </c>
      <c r="B2">
        <v>28</v>
      </c>
    </row>
    <row r="3" spans="1:2" x14ac:dyDescent="0.3">
      <c r="A3" s="1">
        <v>20110101</v>
      </c>
      <c r="B3">
        <v>14</v>
      </c>
    </row>
    <row r="4" spans="1:2" x14ac:dyDescent="0.3">
      <c r="A4" s="1">
        <v>20120101</v>
      </c>
      <c r="B4">
        <v>16</v>
      </c>
    </row>
    <row r="5" spans="1:2" x14ac:dyDescent="0.3">
      <c r="A5" s="1">
        <v>20130701</v>
      </c>
      <c r="B5">
        <v>4</v>
      </c>
    </row>
    <row r="6" spans="1:2" x14ac:dyDescent="0.3">
      <c r="A6" s="1">
        <v>20140101</v>
      </c>
      <c r="B6">
        <v>0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B8"/>
  <sheetViews>
    <sheetView workbookViewId="0">
      <selection sqref="A1:H4"/>
    </sheetView>
  </sheetViews>
  <sheetFormatPr defaultRowHeight="14.4" x14ac:dyDescent="0.3"/>
  <sheetData>
    <row r="1" spans="1:2" x14ac:dyDescent="0.3">
      <c r="A1">
        <v>19000101</v>
      </c>
      <c r="B1">
        <v>112</v>
      </c>
    </row>
    <row r="2" spans="1:2" x14ac:dyDescent="0.3">
      <c r="A2" s="1">
        <v>19940101</v>
      </c>
      <c r="B2">
        <v>84</v>
      </c>
    </row>
    <row r="3" spans="1:2" x14ac:dyDescent="0.3">
      <c r="A3" s="1">
        <v>19990101</v>
      </c>
      <c r="B3">
        <v>56</v>
      </c>
    </row>
    <row r="4" spans="1:2" x14ac:dyDescent="0.3">
      <c r="A4" s="1">
        <v>20040101</v>
      </c>
      <c r="B4">
        <v>42</v>
      </c>
    </row>
    <row r="5" spans="1:2" x14ac:dyDescent="0.3">
      <c r="A5" s="1">
        <v>20090101</v>
      </c>
      <c r="B5">
        <v>35</v>
      </c>
    </row>
    <row r="6" spans="1:2" x14ac:dyDescent="0.3">
      <c r="A6" s="1">
        <v>20120101</v>
      </c>
      <c r="B6">
        <v>40</v>
      </c>
    </row>
    <row r="7" spans="1:2" x14ac:dyDescent="0.3">
      <c r="A7" s="1">
        <v>20130701</v>
      </c>
      <c r="B7">
        <v>28</v>
      </c>
    </row>
    <row r="8" spans="1:2" x14ac:dyDescent="0.3">
      <c r="A8" s="1">
        <v>20140101</v>
      </c>
      <c r="B8">
        <v>0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B8"/>
  <sheetViews>
    <sheetView workbookViewId="0">
      <selection sqref="A1:H4"/>
    </sheetView>
  </sheetViews>
  <sheetFormatPr defaultRowHeight="14.4" x14ac:dyDescent="0.3"/>
  <sheetData>
    <row r="1" spans="1:2" x14ac:dyDescent="0.3">
      <c r="A1">
        <v>19000101</v>
      </c>
      <c r="B1">
        <v>112</v>
      </c>
    </row>
    <row r="2" spans="1:2" x14ac:dyDescent="0.3">
      <c r="A2" s="1">
        <v>19940101</v>
      </c>
      <c r="B2">
        <v>84</v>
      </c>
    </row>
    <row r="3" spans="1:2" x14ac:dyDescent="0.3">
      <c r="A3" s="1">
        <v>19990101</v>
      </c>
      <c r="B3">
        <v>56</v>
      </c>
    </row>
    <row r="4" spans="1:2" x14ac:dyDescent="0.3">
      <c r="A4" s="1">
        <v>20040101</v>
      </c>
      <c r="B4">
        <v>42</v>
      </c>
    </row>
    <row r="5" spans="1:2" x14ac:dyDescent="0.3">
      <c r="A5" s="1">
        <v>20090101</v>
      </c>
      <c r="B5">
        <v>35</v>
      </c>
    </row>
    <row r="6" spans="1:2" x14ac:dyDescent="0.3">
      <c r="A6" s="1">
        <v>20120101</v>
      </c>
      <c r="B6">
        <v>40</v>
      </c>
    </row>
    <row r="7" spans="1:2" x14ac:dyDescent="0.3">
      <c r="A7" s="1">
        <v>20130701</v>
      </c>
      <c r="B7">
        <v>28</v>
      </c>
    </row>
    <row r="8" spans="1:2" x14ac:dyDescent="0.3">
      <c r="A8" s="1">
        <v>20140101</v>
      </c>
      <c r="B8">
        <v>0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B8"/>
  <sheetViews>
    <sheetView workbookViewId="0">
      <selection sqref="A1:H4"/>
    </sheetView>
  </sheetViews>
  <sheetFormatPr defaultRowHeight="14.4" x14ac:dyDescent="0.3"/>
  <sheetData>
    <row r="1" spans="1:2" x14ac:dyDescent="0.3">
      <c r="A1">
        <v>19000101</v>
      </c>
      <c r="B1">
        <v>112</v>
      </c>
    </row>
    <row r="2" spans="1:2" x14ac:dyDescent="0.3">
      <c r="A2" s="1">
        <v>19940101</v>
      </c>
      <c r="B2">
        <v>84</v>
      </c>
    </row>
    <row r="3" spans="1:2" x14ac:dyDescent="0.3">
      <c r="A3" s="1">
        <v>19990101</v>
      </c>
      <c r="B3">
        <v>56</v>
      </c>
    </row>
    <row r="4" spans="1:2" x14ac:dyDescent="0.3">
      <c r="A4" s="1">
        <v>20040101</v>
      </c>
      <c r="B4">
        <v>42</v>
      </c>
    </row>
    <row r="5" spans="1:2" x14ac:dyDescent="0.3">
      <c r="A5" s="1">
        <v>20090101</v>
      </c>
      <c r="B5">
        <v>35</v>
      </c>
    </row>
    <row r="6" spans="1:2" x14ac:dyDescent="0.3">
      <c r="A6" s="1">
        <v>20120101</v>
      </c>
      <c r="B6">
        <v>40</v>
      </c>
    </row>
    <row r="7" spans="1:2" x14ac:dyDescent="0.3">
      <c r="A7" s="1">
        <v>20130701</v>
      </c>
      <c r="B7">
        <v>28</v>
      </c>
    </row>
    <row r="8" spans="1:2" x14ac:dyDescent="0.3">
      <c r="A8" s="1">
        <v>20140101</v>
      </c>
      <c r="B8">
        <v>0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B8"/>
  <sheetViews>
    <sheetView workbookViewId="0">
      <selection sqref="A1:H4"/>
    </sheetView>
  </sheetViews>
  <sheetFormatPr defaultRowHeight="14.4" x14ac:dyDescent="0.3"/>
  <sheetData>
    <row r="1" spans="1:2" x14ac:dyDescent="0.3">
      <c r="A1">
        <v>19000101</v>
      </c>
      <c r="B1">
        <v>112</v>
      </c>
    </row>
    <row r="2" spans="1:2" x14ac:dyDescent="0.3">
      <c r="A2" s="1">
        <v>19940101</v>
      </c>
      <c r="B2">
        <v>84</v>
      </c>
    </row>
    <row r="3" spans="1:2" x14ac:dyDescent="0.3">
      <c r="A3" s="1">
        <v>19990101</v>
      </c>
      <c r="B3">
        <v>56</v>
      </c>
    </row>
    <row r="4" spans="1:2" x14ac:dyDescent="0.3">
      <c r="A4" s="1">
        <v>20040101</v>
      </c>
      <c r="B4">
        <v>42</v>
      </c>
    </row>
    <row r="5" spans="1:2" x14ac:dyDescent="0.3">
      <c r="A5" s="1">
        <v>20090101</v>
      </c>
      <c r="B5">
        <v>35</v>
      </c>
    </row>
    <row r="6" spans="1:2" x14ac:dyDescent="0.3">
      <c r="A6" s="1">
        <v>20120101</v>
      </c>
      <c r="B6">
        <v>40</v>
      </c>
    </row>
    <row r="7" spans="1:2" x14ac:dyDescent="0.3">
      <c r="A7" s="1">
        <v>20130701</v>
      </c>
      <c r="B7">
        <v>28</v>
      </c>
    </row>
    <row r="8" spans="1:2" x14ac:dyDescent="0.3">
      <c r="A8" s="1">
        <v>20140101</v>
      </c>
      <c r="B8">
        <v>0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B8"/>
  <sheetViews>
    <sheetView workbookViewId="0">
      <selection sqref="A1:H4"/>
    </sheetView>
  </sheetViews>
  <sheetFormatPr defaultRowHeight="14.4" x14ac:dyDescent="0.3"/>
  <sheetData>
    <row r="1" spans="1:2" x14ac:dyDescent="0.3">
      <c r="A1">
        <v>19000101</v>
      </c>
      <c r="B1">
        <v>112</v>
      </c>
    </row>
    <row r="2" spans="1:2" x14ac:dyDescent="0.3">
      <c r="A2" s="1">
        <v>19940101</v>
      </c>
      <c r="B2">
        <v>28</v>
      </c>
    </row>
    <row r="3" spans="1:2" x14ac:dyDescent="0.3">
      <c r="A3" s="1">
        <v>20130101</v>
      </c>
      <c r="B3">
        <v>32</v>
      </c>
    </row>
    <row r="4" spans="1:2" x14ac:dyDescent="0.3">
      <c r="A4" s="1">
        <v>20140101</v>
      </c>
      <c r="B4">
        <v>0</v>
      </c>
    </row>
    <row r="5" spans="1:2" x14ac:dyDescent="0.3">
      <c r="A5" s="1"/>
    </row>
    <row r="6" spans="1:2" x14ac:dyDescent="0.3">
      <c r="A6" s="1"/>
    </row>
    <row r="7" spans="1:2" x14ac:dyDescent="0.3">
      <c r="A7" s="1"/>
    </row>
    <row r="8" spans="1:2" x14ac:dyDescent="0.3">
      <c r="A8" s="1"/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B7"/>
  <sheetViews>
    <sheetView workbookViewId="0">
      <selection sqref="A1:H4"/>
    </sheetView>
  </sheetViews>
  <sheetFormatPr defaultRowHeight="14.4" x14ac:dyDescent="0.3"/>
  <sheetData>
    <row r="1" spans="1:2" x14ac:dyDescent="0.3">
      <c r="A1">
        <v>19000101</v>
      </c>
      <c r="B1">
        <v>129</v>
      </c>
    </row>
    <row r="2" spans="1:2" x14ac:dyDescent="0.3">
      <c r="A2" s="1">
        <v>19940101</v>
      </c>
      <c r="B2">
        <v>97</v>
      </c>
    </row>
    <row r="3" spans="1:2" x14ac:dyDescent="0.3">
      <c r="A3" s="1">
        <v>19990101</v>
      </c>
      <c r="B3">
        <v>64</v>
      </c>
    </row>
    <row r="4" spans="1:2" x14ac:dyDescent="0.3">
      <c r="A4" s="1">
        <v>20040101</v>
      </c>
      <c r="B4">
        <v>48</v>
      </c>
    </row>
    <row r="5" spans="1:2" x14ac:dyDescent="0.3">
      <c r="A5" s="1">
        <v>20090101</v>
      </c>
      <c r="B5">
        <v>40</v>
      </c>
    </row>
    <row r="6" spans="1:2" x14ac:dyDescent="0.3">
      <c r="A6" s="1">
        <v>20130701</v>
      </c>
      <c r="B6">
        <v>28</v>
      </c>
    </row>
    <row r="7" spans="1:2" x14ac:dyDescent="0.3">
      <c r="A7" s="1">
        <v>20140101</v>
      </c>
      <c r="B7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69"/>
  <sheetViews>
    <sheetView topLeftCell="A13" workbookViewId="0">
      <selection sqref="A1:H4"/>
    </sheetView>
  </sheetViews>
  <sheetFormatPr defaultRowHeight="14.4" x14ac:dyDescent="0.3"/>
  <sheetData>
    <row r="1" spans="1:1" x14ac:dyDescent="0.3">
      <c r="A1" t="s">
        <v>18</v>
      </c>
    </row>
    <row r="2" spans="1:1" x14ac:dyDescent="0.3">
      <c r="A2" t="s">
        <v>19</v>
      </c>
    </row>
    <row r="3" spans="1:1" x14ac:dyDescent="0.3">
      <c r="A3" t="s">
        <v>20</v>
      </c>
    </row>
    <row r="4" spans="1:1" x14ac:dyDescent="0.3">
      <c r="A4" t="s">
        <v>21</v>
      </c>
    </row>
    <row r="5" spans="1:1" x14ac:dyDescent="0.3">
      <c r="A5" t="s">
        <v>22</v>
      </c>
    </row>
    <row r="6" spans="1:1" x14ac:dyDescent="0.3">
      <c r="A6" t="s">
        <v>23</v>
      </c>
    </row>
    <row r="7" spans="1:1" x14ac:dyDescent="0.3">
      <c r="A7" t="s">
        <v>24</v>
      </c>
    </row>
    <row r="8" spans="1:1" x14ac:dyDescent="0.3">
      <c r="A8" t="s">
        <v>25</v>
      </c>
    </row>
    <row r="9" spans="1:1" x14ac:dyDescent="0.3">
      <c r="A9" t="s">
        <v>26</v>
      </c>
    </row>
    <row r="10" spans="1:1" x14ac:dyDescent="0.3">
      <c r="A10" t="s">
        <v>27</v>
      </c>
    </row>
    <row r="11" spans="1:1" x14ac:dyDescent="0.3">
      <c r="A11" t="s">
        <v>28</v>
      </c>
    </row>
    <row r="12" spans="1:1" x14ac:dyDescent="0.3">
      <c r="A12" t="s">
        <v>29</v>
      </c>
    </row>
    <row r="13" spans="1:1" x14ac:dyDescent="0.3">
      <c r="A13" t="s">
        <v>30</v>
      </c>
    </row>
    <row r="14" spans="1:1" x14ac:dyDescent="0.3">
      <c r="A14" t="s">
        <v>31</v>
      </c>
    </row>
    <row r="15" spans="1:1" x14ac:dyDescent="0.3">
      <c r="A15" t="s">
        <v>32</v>
      </c>
    </row>
    <row r="16" spans="1:1" x14ac:dyDescent="0.3">
      <c r="A16" t="s">
        <v>33</v>
      </c>
    </row>
    <row r="17" spans="1:1" x14ac:dyDescent="0.3">
      <c r="A17" t="s">
        <v>34</v>
      </c>
    </row>
    <row r="18" spans="1:1" x14ac:dyDescent="0.3">
      <c r="A18" t="s">
        <v>35</v>
      </c>
    </row>
    <row r="19" spans="1:1" x14ac:dyDescent="0.3">
      <c r="A19" t="s">
        <v>36</v>
      </c>
    </row>
    <row r="20" spans="1:1" x14ac:dyDescent="0.3">
      <c r="A20" t="s">
        <v>37</v>
      </c>
    </row>
    <row r="21" spans="1:1" x14ac:dyDescent="0.3">
      <c r="A21" t="s">
        <v>38</v>
      </c>
    </row>
    <row r="22" spans="1:1" x14ac:dyDescent="0.3">
      <c r="A22" t="s">
        <v>39</v>
      </c>
    </row>
    <row r="23" spans="1:1" x14ac:dyDescent="0.3">
      <c r="A23" t="s">
        <v>40</v>
      </c>
    </row>
    <row r="24" spans="1:1" x14ac:dyDescent="0.3">
      <c r="A24" t="s">
        <v>41</v>
      </c>
    </row>
    <row r="25" spans="1:1" x14ac:dyDescent="0.3">
      <c r="A25" t="s">
        <v>42</v>
      </c>
    </row>
    <row r="26" spans="1:1" x14ac:dyDescent="0.3">
      <c r="A26" t="s">
        <v>43</v>
      </c>
    </row>
    <row r="27" spans="1:1" x14ac:dyDescent="0.3">
      <c r="A27" t="s">
        <v>1</v>
      </c>
    </row>
    <row r="28" spans="1:1" x14ac:dyDescent="0.3">
      <c r="A28" t="s">
        <v>44</v>
      </c>
    </row>
    <row r="29" spans="1:1" x14ac:dyDescent="0.3">
      <c r="A29" t="s">
        <v>45</v>
      </c>
    </row>
    <row r="30" spans="1:1" x14ac:dyDescent="0.3">
      <c r="A30" t="s">
        <v>46</v>
      </c>
    </row>
    <row r="31" spans="1:1" x14ac:dyDescent="0.3">
      <c r="A31" t="s">
        <v>47</v>
      </c>
    </row>
    <row r="32" spans="1:1" x14ac:dyDescent="0.3">
      <c r="A32" t="s">
        <v>48</v>
      </c>
    </row>
    <row r="33" spans="1:1" x14ac:dyDescent="0.3">
      <c r="A33" t="s">
        <v>49</v>
      </c>
    </row>
    <row r="34" spans="1:1" x14ac:dyDescent="0.3">
      <c r="A34" t="s">
        <v>50</v>
      </c>
    </row>
    <row r="35" spans="1:1" x14ac:dyDescent="0.3">
      <c r="A35" t="s">
        <v>51</v>
      </c>
    </row>
    <row r="36" spans="1:1" x14ac:dyDescent="0.3">
      <c r="A36" t="s">
        <v>52</v>
      </c>
    </row>
    <row r="37" spans="1:1" x14ac:dyDescent="0.3">
      <c r="A37" t="s">
        <v>53</v>
      </c>
    </row>
    <row r="38" spans="1:1" x14ac:dyDescent="0.3">
      <c r="A38" t="s">
        <v>54</v>
      </c>
    </row>
    <row r="39" spans="1:1" x14ac:dyDescent="0.3">
      <c r="A39" t="s">
        <v>55</v>
      </c>
    </row>
    <row r="40" spans="1:1" x14ac:dyDescent="0.3">
      <c r="A40" t="s">
        <v>56</v>
      </c>
    </row>
    <row r="41" spans="1:1" x14ac:dyDescent="0.3">
      <c r="A41" t="s">
        <v>57</v>
      </c>
    </row>
    <row r="42" spans="1:1" x14ac:dyDescent="0.3">
      <c r="A42" t="s">
        <v>58</v>
      </c>
    </row>
    <row r="43" spans="1:1" x14ac:dyDescent="0.3">
      <c r="A43" t="s">
        <v>59</v>
      </c>
    </row>
    <row r="44" spans="1:1" x14ac:dyDescent="0.3">
      <c r="A44" t="s">
        <v>60</v>
      </c>
    </row>
    <row r="45" spans="1:1" x14ac:dyDescent="0.3">
      <c r="A45" t="s">
        <v>61</v>
      </c>
    </row>
    <row r="46" spans="1:1" x14ac:dyDescent="0.3">
      <c r="A46" t="s">
        <v>62</v>
      </c>
    </row>
    <row r="47" spans="1:1" x14ac:dyDescent="0.3">
      <c r="A47" t="s">
        <v>63</v>
      </c>
    </row>
    <row r="48" spans="1:1" x14ac:dyDescent="0.3">
      <c r="A48" t="s">
        <v>64</v>
      </c>
    </row>
    <row r="49" spans="1:4" x14ac:dyDescent="0.3">
      <c r="A49" t="s">
        <v>65</v>
      </c>
    </row>
    <row r="50" spans="1:4" x14ac:dyDescent="0.3">
      <c r="A50" t="s">
        <v>66</v>
      </c>
    </row>
    <row r="51" spans="1:4" x14ac:dyDescent="0.3">
      <c r="A51" t="s">
        <v>67</v>
      </c>
    </row>
    <row r="52" spans="1:4" x14ac:dyDescent="0.3">
      <c r="A52" t="s">
        <v>68</v>
      </c>
    </row>
    <row r="53" spans="1:4" x14ac:dyDescent="0.3">
      <c r="A53" t="s">
        <v>69</v>
      </c>
    </row>
    <row r="54" spans="1:4" x14ac:dyDescent="0.3">
      <c r="A54" t="s">
        <v>70</v>
      </c>
    </row>
    <row r="55" spans="1:4" x14ac:dyDescent="0.3">
      <c r="D55" t="s">
        <v>70</v>
      </c>
    </row>
    <row r="56" spans="1:4" x14ac:dyDescent="0.3">
      <c r="D56" t="s">
        <v>71</v>
      </c>
    </row>
    <row r="57" spans="1:4" x14ac:dyDescent="0.3">
      <c r="D57" t="s">
        <v>72</v>
      </c>
    </row>
    <row r="58" spans="1:4" x14ac:dyDescent="0.3">
      <c r="D58" t="s">
        <v>73</v>
      </c>
    </row>
    <row r="59" spans="1:4" x14ac:dyDescent="0.3">
      <c r="D59" t="s">
        <v>74</v>
      </c>
    </row>
    <row r="60" spans="1:4" x14ac:dyDescent="0.3">
      <c r="D60" t="s">
        <v>75</v>
      </c>
    </row>
    <row r="61" spans="1:4" x14ac:dyDescent="0.3">
      <c r="D61" t="s">
        <v>76</v>
      </c>
    </row>
    <row r="62" spans="1:4" x14ac:dyDescent="0.3">
      <c r="D62" t="s">
        <v>77</v>
      </c>
    </row>
    <row r="63" spans="1:4" x14ac:dyDescent="0.3">
      <c r="D63" t="s">
        <v>78</v>
      </c>
    </row>
    <row r="64" spans="1:4" x14ac:dyDescent="0.3">
      <c r="D64" t="s">
        <v>79</v>
      </c>
    </row>
    <row r="65" spans="4:4" x14ac:dyDescent="0.3">
      <c r="D65" t="s">
        <v>80</v>
      </c>
    </row>
    <row r="66" spans="4:4" x14ac:dyDescent="0.3">
      <c r="D66" t="s">
        <v>81</v>
      </c>
    </row>
    <row r="67" spans="4:4" x14ac:dyDescent="0.3">
      <c r="D67" t="s">
        <v>82</v>
      </c>
    </row>
    <row r="68" spans="4:4" x14ac:dyDescent="0.3">
      <c r="D68" t="s">
        <v>83</v>
      </c>
    </row>
    <row r="69" spans="4:4" x14ac:dyDescent="0.3">
      <c r="D69" t="s">
        <v>84</v>
      </c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B3"/>
  <sheetViews>
    <sheetView workbookViewId="0">
      <selection sqref="A1:H4"/>
    </sheetView>
  </sheetViews>
  <sheetFormatPr defaultRowHeight="14.4" x14ac:dyDescent="0.3"/>
  <sheetData>
    <row r="1" spans="1:2" x14ac:dyDescent="0.3">
      <c r="A1">
        <v>19000101</v>
      </c>
      <c r="B1">
        <v>64</v>
      </c>
    </row>
    <row r="2" spans="1:2" x14ac:dyDescent="0.3">
      <c r="A2" s="1">
        <v>19940101</v>
      </c>
      <c r="B2">
        <v>32</v>
      </c>
    </row>
    <row r="3" spans="1:2" x14ac:dyDescent="0.3">
      <c r="A3" s="1">
        <v>20140101</v>
      </c>
      <c r="B3">
        <v>0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B7"/>
  <sheetViews>
    <sheetView workbookViewId="0">
      <selection sqref="A1:H4"/>
    </sheetView>
  </sheetViews>
  <sheetFormatPr defaultRowHeight="14.4" x14ac:dyDescent="0.3"/>
  <sheetData>
    <row r="1" spans="1:2" x14ac:dyDescent="0.3">
      <c r="A1">
        <v>19000101</v>
      </c>
      <c r="B1">
        <v>129</v>
      </c>
    </row>
    <row r="2" spans="1:2" x14ac:dyDescent="0.3">
      <c r="A2" s="1">
        <v>19940101</v>
      </c>
      <c r="B2">
        <v>97</v>
      </c>
    </row>
    <row r="3" spans="1:2" x14ac:dyDescent="0.3">
      <c r="A3" s="1">
        <v>19990101</v>
      </c>
      <c r="B3">
        <v>64</v>
      </c>
    </row>
    <row r="4" spans="1:2" x14ac:dyDescent="0.3">
      <c r="A4" s="1">
        <v>20040101</v>
      </c>
      <c r="B4">
        <v>48</v>
      </c>
    </row>
    <row r="5" spans="1:2" x14ac:dyDescent="0.3">
      <c r="A5" s="1">
        <v>20090101</v>
      </c>
      <c r="B5">
        <v>40</v>
      </c>
    </row>
    <row r="6" spans="1:2" x14ac:dyDescent="0.3">
      <c r="A6" s="1">
        <v>20130701</v>
      </c>
      <c r="B6">
        <v>28</v>
      </c>
    </row>
    <row r="7" spans="1:2" x14ac:dyDescent="0.3">
      <c r="A7" s="1">
        <v>20140101</v>
      </c>
      <c r="B7">
        <v>0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B7"/>
  <sheetViews>
    <sheetView workbookViewId="0">
      <selection sqref="A1:H4"/>
    </sheetView>
  </sheetViews>
  <sheetFormatPr defaultRowHeight="14.4" x14ac:dyDescent="0.3"/>
  <sheetData>
    <row r="1" spans="1:2" x14ac:dyDescent="0.3">
      <c r="A1">
        <v>19000101</v>
      </c>
      <c r="B1">
        <v>129</v>
      </c>
    </row>
    <row r="2" spans="1:2" x14ac:dyDescent="0.3">
      <c r="A2" s="1">
        <v>19940101</v>
      </c>
      <c r="B2">
        <v>97</v>
      </c>
    </row>
    <row r="3" spans="1:2" x14ac:dyDescent="0.3">
      <c r="A3" s="1">
        <v>19990101</v>
      </c>
      <c r="B3">
        <v>64</v>
      </c>
    </row>
    <row r="4" spans="1:2" x14ac:dyDescent="0.3">
      <c r="A4" s="1">
        <v>20040101</v>
      </c>
      <c r="B4">
        <v>48</v>
      </c>
    </row>
    <row r="5" spans="1:2" x14ac:dyDescent="0.3">
      <c r="A5" s="1">
        <v>20090101</v>
      </c>
      <c r="B5">
        <v>40</v>
      </c>
    </row>
    <row r="6" spans="1:2" x14ac:dyDescent="0.3">
      <c r="A6" s="1">
        <v>20130701</v>
      </c>
      <c r="B6">
        <v>28</v>
      </c>
    </row>
    <row r="7" spans="1:2" x14ac:dyDescent="0.3">
      <c r="A7" s="1">
        <v>20140101</v>
      </c>
      <c r="B7">
        <v>0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B7"/>
  <sheetViews>
    <sheetView workbookViewId="0">
      <selection sqref="A1:H4"/>
    </sheetView>
  </sheetViews>
  <sheetFormatPr defaultRowHeight="14.4" x14ac:dyDescent="0.3"/>
  <sheetData>
    <row r="1" spans="1:2" x14ac:dyDescent="0.3">
      <c r="A1">
        <v>19000101</v>
      </c>
      <c r="B1">
        <v>129</v>
      </c>
    </row>
    <row r="2" spans="1:2" x14ac:dyDescent="0.3">
      <c r="A2" s="1">
        <v>19940101</v>
      </c>
      <c r="B2">
        <v>97</v>
      </c>
    </row>
    <row r="3" spans="1:2" x14ac:dyDescent="0.3">
      <c r="A3" s="1">
        <v>19990101</v>
      </c>
      <c r="B3">
        <v>64</v>
      </c>
    </row>
    <row r="4" spans="1:2" x14ac:dyDescent="0.3">
      <c r="A4" s="1">
        <v>20040101</v>
      </c>
      <c r="B4">
        <v>48</v>
      </c>
    </row>
    <row r="5" spans="1:2" x14ac:dyDescent="0.3">
      <c r="A5" s="1">
        <v>20090101</v>
      </c>
      <c r="B5">
        <v>40</v>
      </c>
    </row>
    <row r="6" spans="1:2" x14ac:dyDescent="0.3">
      <c r="A6" s="1">
        <v>20130701</v>
      </c>
      <c r="B6">
        <v>28</v>
      </c>
    </row>
    <row r="7" spans="1:2" x14ac:dyDescent="0.3">
      <c r="A7" s="1">
        <v>20140101</v>
      </c>
      <c r="B7">
        <v>0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B9"/>
  <sheetViews>
    <sheetView workbookViewId="0">
      <selection sqref="A1:H4"/>
    </sheetView>
  </sheetViews>
  <sheetFormatPr defaultRowHeight="14.4" x14ac:dyDescent="0.3"/>
  <sheetData>
    <row r="1" spans="1:2" x14ac:dyDescent="0.3">
      <c r="A1">
        <v>19000101</v>
      </c>
      <c r="B1">
        <v>154</v>
      </c>
    </row>
    <row r="2" spans="1:2" x14ac:dyDescent="0.3">
      <c r="A2">
        <v>19790101</v>
      </c>
      <c r="B2">
        <v>140</v>
      </c>
    </row>
    <row r="3" spans="1:2" x14ac:dyDescent="0.3">
      <c r="A3">
        <v>19890101</v>
      </c>
      <c r="B3">
        <v>129</v>
      </c>
    </row>
    <row r="4" spans="1:2" x14ac:dyDescent="0.3">
      <c r="A4" s="1">
        <v>19940101</v>
      </c>
      <c r="B4">
        <v>97</v>
      </c>
    </row>
    <row r="5" spans="1:2" x14ac:dyDescent="0.3">
      <c r="A5" s="1">
        <v>19990101</v>
      </c>
      <c r="B5">
        <v>64</v>
      </c>
    </row>
    <row r="6" spans="1:2" x14ac:dyDescent="0.3">
      <c r="A6" s="1">
        <v>20040101</v>
      </c>
      <c r="B6">
        <v>48</v>
      </c>
    </row>
    <row r="7" spans="1:2" x14ac:dyDescent="0.3">
      <c r="A7" s="1">
        <v>20090101</v>
      </c>
      <c r="B7">
        <v>40</v>
      </c>
    </row>
    <row r="8" spans="1:2" x14ac:dyDescent="0.3">
      <c r="A8" s="7">
        <v>20130701</v>
      </c>
      <c r="B8" s="8">
        <v>28</v>
      </c>
    </row>
    <row r="9" spans="1:2" x14ac:dyDescent="0.3">
      <c r="A9" s="1">
        <v>20140101</v>
      </c>
      <c r="B9">
        <v>0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B7"/>
  <sheetViews>
    <sheetView workbookViewId="0">
      <selection sqref="A1:H4"/>
    </sheetView>
  </sheetViews>
  <sheetFormatPr defaultRowHeight="14.4" x14ac:dyDescent="0.3"/>
  <sheetData>
    <row r="1" spans="1:2" x14ac:dyDescent="0.3">
      <c r="A1">
        <v>19000101</v>
      </c>
      <c r="B1">
        <v>129</v>
      </c>
    </row>
    <row r="2" spans="1:2" x14ac:dyDescent="0.3">
      <c r="A2" s="1">
        <v>19940101</v>
      </c>
      <c r="B2">
        <v>97</v>
      </c>
    </row>
    <row r="3" spans="1:2" x14ac:dyDescent="0.3">
      <c r="A3" s="1">
        <v>19990101</v>
      </c>
      <c r="B3">
        <v>64</v>
      </c>
    </row>
    <row r="4" spans="1:2" x14ac:dyDescent="0.3">
      <c r="A4" s="1">
        <v>20040101</v>
      </c>
      <c r="B4">
        <v>48</v>
      </c>
    </row>
    <row r="5" spans="1:2" x14ac:dyDescent="0.3">
      <c r="A5" s="1">
        <v>20090101</v>
      </c>
      <c r="B5">
        <v>40</v>
      </c>
    </row>
    <row r="6" spans="1:2" x14ac:dyDescent="0.3">
      <c r="A6" s="7">
        <v>20130701</v>
      </c>
      <c r="B6" s="8">
        <v>28</v>
      </c>
    </row>
    <row r="7" spans="1:2" x14ac:dyDescent="0.3">
      <c r="A7" s="1">
        <v>20140101</v>
      </c>
      <c r="B7">
        <v>0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B7"/>
  <sheetViews>
    <sheetView workbookViewId="0">
      <selection sqref="A1:H4"/>
    </sheetView>
  </sheetViews>
  <sheetFormatPr defaultRowHeight="14.4" x14ac:dyDescent="0.3"/>
  <sheetData>
    <row r="1" spans="1:2" x14ac:dyDescent="0.3">
      <c r="A1">
        <v>19000101</v>
      </c>
      <c r="B1">
        <v>112</v>
      </c>
    </row>
    <row r="2" spans="1:2" x14ac:dyDescent="0.3">
      <c r="A2" s="1">
        <v>19940101</v>
      </c>
      <c r="B2">
        <v>84</v>
      </c>
    </row>
    <row r="3" spans="1:2" x14ac:dyDescent="0.3">
      <c r="A3" s="1">
        <v>19990101</v>
      </c>
      <c r="B3">
        <v>56</v>
      </c>
    </row>
    <row r="4" spans="1:2" x14ac:dyDescent="0.3">
      <c r="A4" s="1">
        <v>20040101</v>
      </c>
      <c r="B4">
        <v>42</v>
      </c>
    </row>
    <row r="5" spans="1:2" x14ac:dyDescent="0.3">
      <c r="A5" s="1">
        <v>20090101</v>
      </c>
      <c r="B5">
        <v>40</v>
      </c>
    </row>
    <row r="6" spans="1:2" x14ac:dyDescent="0.3">
      <c r="A6" s="7">
        <v>20130701</v>
      </c>
      <c r="B6" s="8">
        <v>28</v>
      </c>
    </row>
    <row r="7" spans="1:2" x14ac:dyDescent="0.3">
      <c r="A7" s="1">
        <v>20140101</v>
      </c>
      <c r="B7">
        <v>0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B7"/>
  <sheetViews>
    <sheetView workbookViewId="0">
      <selection sqref="A1:H4"/>
    </sheetView>
  </sheetViews>
  <sheetFormatPr defaultRowHeight="14.4" x14ac:dyDescent="0.3"/>
  <sheetData>
    <row r="1" spans="1:2" x14ac:dyDescent="0.3">
      <c r="A1">
        <v>19000101</v>
      </c>
      <c r="B1">
        <v>182</v>
      </c>
    </row>
    <row r="2" spans="1:2" x14ac:dyDescent="0.3">
      <c r="A2" s="1">
        <v>19940101</v>
      </c>
      <c r="B2">
        <v>140</v>
      </c>
    </row>
    <row r="3" spans="1:2" x14ac:dyDescent="0.3">
      <c r="A3" s="1">
        <v>19990101</v>
      </c>
      <c r="B3">
        <v>112</v>
      </c>
    </row>
    <row r="4" spans="1:2" x14ac:dyDescent="0.3">
      <c r="A4" s="1">
        <v>20040101</v>
      </c>
      <c r="B4">
        <v>70</v>
      </c>
    </row>
    <row r="5" spans="1:2" x14ac:dyDescent="0.3">
      <c r="A5" s="1">
        <v>20110101</v>
      </c>
      <c r="B5">
        <v>49</v>
      </c>
    </row>
    <row r="6" spans="1:2" x14ac:dyDescent="0.3">
      <c r="A6" s="7">
        <v>20130701</v>
      </c>
      <c r="B6" s="8">
        <v>28</v>
      </c>
    </row>
    <row r="7" spans="1:2" x14ac:dyDescent="0.3">
      <c r="A7" s="1">
        <v>20140101</v>
      </c>
      <c r="B7">
        <v>0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B9"/>
  <sheetViews>
    <sheetView workbookViewId="0">
      <selection sqref="A1:H4"/>
    </sheetView>
  </sheetViews>
  <sheetFormatPr defaultRowHeight="14.4" x14ac:dyDescent="0.3"/>
  <sheetData>
    <row r="1" spans="1:2" x14ac:dyDescent="0.3">
      <c r="A1">
        <v>19000101</v>
      </c>
      <c r="B1">
        <v>154</v>
      </c>
    </row>
    <row r="2" spans="1:2" x14ac:dyDescent="0.3">
      <c r="A2">
        <v>19790101</v>
      </c>
      <c r="B2">
        <v>140</v>
      </c>
    </row>
    <row r="3" spans="1:2" x14ac:dyDescent="0.3">
      <c r="A3">
        <v>19840101</v>
      </c>
      <c r="B3">
        <v>129</v>
      </c>
    </row>
    <row r="4" spans="1:2" x14ac:dyDescent="0.3">
      <c r="A4" s="1">
        <v>19940101</v>
      </c>
      <c r="B4">
        <v>97</v>
      </c>
    </row>
    <row r="5" spans="1:2" x14ac:dyDescent="0.3">
      <c r="A5" s="1">
        <v>19990101</v>
      </c>
      <c r="B5">
        <v>64</v>
      </c>
    </row>
    <row r="6" spans="1:2" x14ac:dyDescent="0.3">
      <c r="A6" s="1">
        <v>20040101</v>
      </c>
      <c r="B6">
        <v>48</v>
      </c>
    </row>
    <row r="7" spans="1:2" x14ac:dyDescent="0.3">
      <c r="A7" s="1">
        <v>20090101</v>
      </c>
      <c r="B7">
        <v>40</v>
      </c>
    </row>
    <row r="8" spans="1:2" x14ac:dyDescent="0.3">
      <c r="A8" s="7">
        <v>20130701</v>
      </c>
      <c r="B8" s="8">
        <v>28</v>
      </c>
    </row>
    <row r="9" spans="1:2" x14ac:dyDescent="0.3">
      <c r="A9" s="1">
        <v>20140101</v>
      </c>
      <c r="B9">
        <v>0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B6"/>
  <sheetViews>
    <sheetView workbookViewId="0">
      <selection sqref="A1:H4"/>
    </sheetView>
  </sheetViews>
  <sheetFormatPr defaultRowHeight="14.4" x14ac:dyDescent="0.3"/>
  <sheetData>
    <row r="1" spans="1:2" x14ac:dyDescent="0.3">
      <c r="A1">
        <v>19000101</v>
      </c>
      <c r="B1">
        <v>112</v>
      </c>
    </row>
    <row r="2" spans="1:2" x14ac:dyDescent="0.3">
      <c r="A2" s="1">
        <v>19940101</v>
      </c>
      <c r="B2">
        <v>42</v>
      </c>
    </row>
    <row r="3" spans="1:2" x14ac:dyDescent="0.3">
      <c r="A3" s="1">
        <v>20090101</v>
      </c>
      <c r="B3">
        <v>28</v>
      </c>
    </row>
    <row r="4" spans="1:2" x14ac:dyDescent="0.3">
      <c r="A4" s="1">
        <v>20120101</v>
      </c>
      <c r="B4">
        <v>32</v>
      </c>
    </row>
    <row r="5" spans="1:2" x14ac:dyDescent="0.3">
      <c r="A5" s="1">
        <v>20130701</v>
      </c>
      <c r="B5">
        <v>28</v>
      </c>
    </row>
    <row r="6" spans="1:2" x14ac:dyDescent="0.3">
      <c r="A6" s="1">
        <v>20140101</v>
      </c>
      <c r="B6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sqref="A1:H4"/>
    </sheetView>
  </sheetViews>
  <sheetFormatPr defaultRowHeight="14.4" x14ac:dyDescent="0.3"/>
  <sheetData>
    <row r="1" spans="1:1" x14ac:dyDescent="0.3">
      <c r="A1" t="s">
        <v>85</v>
      </c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B8"/>
  <sheetViews>
    <sheetView workbookViewId="0">
      <selection sqref="A1:H4"/>
    </sheetView>
  </sheetViews>
  <sheetFormatPr defaultRowHeight="14.4" x14ac:dyDescent="0.3"/>
  <sheetData>
    <row r="1" spans="1:2" x14ac:dyDescent="0.3">
      <c r="A1">
        <v>19000101</v>
      </c>
      <c r="B1">
        <v>145</v>
      </c>
    </row>
    <row r="2" spans="1:2" x14ac:dyDescent="0.3">
      <c r="A2">
        <v>19890101</v>
      </c>
      <c r="B2">
        <v>129</v>
      </c>
    </row>
    <row r="3" spans="1:2" x14ac:dyDescent="0.3">
      <c r="A3" s="1">
        <v>19940101</v>
      </c>
      <c r="B3">
        <v>97</v>
      </c>
    </row>
    <row r="4" spans="1:2" x14ac:dyDescent="0.3">
      <c r="A4" s="1">
        <v>19990101</v>
      </c>
      <c r="B4">
        <v>64</v>
      </c>
    </row>
    <row r="5" spans="1:2" x14ac:dyDescent="0.3">
      <c r="A5" s="1">
        <v>20040101</v>
      </c>
      <c r="B5">
        <v>48</v>
      </c>
    </row>
    <row r="6" spans="1:2" x14ac:dyDescent="0.3">
      <c r="A6" s="1">
        <v>20090101</v>
      </c>
      <c r="B6">
        <v>40</v>
      </c>
    </row>
    <row r="7" spans="1:2" x14ac:dyDescent="0.3">
      <c r="A7" s="7">
        <v>20130701</v>
      </c>
      <c r="B7" s="8">
        <v>28</v>
      </c>
    </row>
    <row r="8" spans="1:2" x14ac:dyDescent="0.3">
      <c r="A8" s="1">
        <v>20140101</v>
      </c>
      <c r="B8">
        <v>0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B8"/>
  <sheetViews>
    <sheetView workbookViewId="0">
      <selection sqref="A1:H4"/>
    </sheetView>
  </sheetViews>
  <sheetFormatPr defaultRowHeight="14.4" x14ac:dyDescent="0.3"/>
  <sheetData>
    <row r="1" spans="1:2" x14ac:dyDescent="0.3">
      <c r="A1">
        <v>19000101</v>
      </c>
      <c r="B1">
        <v>112</v>
      </c>
    </row>
    <row r="2" spans="1:2" x14ac:dyDescent="0.3">
      <c r="A2" s="1">
        <v>19940101</v>
      </c>
      <c r="B2">
        <v>84</v>
      </c>
    </row>
    <row r="3" spans="1:2" x14ac:dyDescent="0.3">
      <c r="A3" s="1">
        <v>19990101</v>
      </c>
      <c r="B3">
        <v>56</v>
      </c>
    </row>
    <row r="4" spans="1:2" x14ac:dyDescent="0.3">
      <c r="A4" s="1">
        <v>20040101</v>
      </c>
      <c r="B4">
        <v>42</v>
      </c>
    </row>
    <row r="5" spans="1:2" x14ac:dyDescent="0.3">
      <c r="A5" s="1">
        <v>20090101</v>
      </c>
      <c r="B5">
        <v>35</v>
      </c>
    </row>
    <row r="6" spans="1:2" x14ac:dyDescent="0.3">
      <c r="A6" s="1">
        <v>20120101</v>
      </c>
      <c r="B6">
        <v>40</v>
      </c>
    </row>
    <row r="7" spans="1:2" x14ac:dyDescent="0.3">
      <c r="A7" s="1">
        <v>20130701</v>
      </c>
      <c r="B7">
        <v>28</v>
      </c>
    </row>
    <row r="8" spans="1:2" x14ac:dyDescent="0.3">
      <c r="A8" s="1">
        <v>20140101</v>
      </c>
      <c r="B8">
        <v>0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B7"/>
  <sheetViews>
    <sheetView workbookViewId="0">
      <selection sqref="A1:H4"/>
    </sheetView>
  </sheetViews>
  <sheetFormatPr defaultRowHeight="14.4" x14ac:dyDescent="0.3"/>
  <sheetData>
    <row r="1" spans="1:2" x14ac:dyDescent="0.3">
      <c r="A1">
        <v>19000101</v>
      </c>
      <c r="B1">
        <v>112</v>
      </c>
    </row>
    <row r="2" spans="1:2" x14ac:dyDescent="0.3">
      <c r="A2" s="1">
        <v>19940101</v>
      </c>
      <c r="B2">
        <v>84</v>
      </c>
    </row>
    <row r="3" spans="1:2" x14ac:dyDescent="0.3">
      <c r="A3" s="1">
        <v>19990101</v>
      </c>
      <c r="B3">
        <v>56</v>
      </c>
    </row>
    <row r="4" spans="1:2" x14ac:dyDescent="0.3">
      <c r="A4" s="1">
        <v>20040101</v>
      </c>
      <c r="B4">
        <v>42</v>
      </c>
    </row>
    <row r="5" spans="1:2" x14ac:dyDescent="0.3">
      <c r="A5" s="1">
        <v>20090101</v>
      </c>
      <c r="B5">
        <v>40</v>
      </c>
    </row>
    <row r="6" spans="1:2" x14ac:dyDescent="0.3">
      <c r="A6" s="7">
        <v>20130701</v>
      </c>
      <c r="B6" s="8">
        <v>28</v>
      </c>
    </row>
    <row r="7" spans="1:2" x14ac:dyDescent="0.3">
      <c r="A7" s="1">
        <v>20140101</v>
      </c>
      <c r="B7">
        <v>0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B7"/>
  <sheetViews>
    <sheetView workbookViewId="0">
      <selection sqref="A1:H4"/>
    </sheetView>
  </sheetViews>
  <sheetFormatPr defaultRowHeight="14.4" x14ac:dyDescent="0.3"/>
  <sheetData>
    <row r="1" spans="1:2" x14ac:dyDescent="0.3">
      <c r="A1">
        <v>19000101</v>
      </c>
      <c r="B1">
        <v>112</v>
      </c>
    </row>
    <row r="2" spans="1:2" x14ac:dyDescent="0.3">
      <c r="A2" s="1">
        <v>19940101</v>
      </c>
      <c r="B2">
        <v>84</v>
      </c>
    </row>
    <row r="3" spans="1:2" x14ac:dyDescent="0.3">
      <c r="A3" s="1">
        <v>19990101</v>
      </c>
      <c r="B3">
        <v>56</v>
      </c>
    </row>
    <row r="4" spans="1:2" x14ac:dyDescent="0.3">
      <c r="A4" s="1">
        <v>20040101</v>
      </c>
      <c r="B4">
        <v>42</v>
      </c>
    </row>
    <row r="5" spans="1:2" x14ac:dyDescent="0.3">
      <c r="A5" s="1">
        <v>20090101</v>
      </c>
      <c r="B5">
        <v>40</v>
      </c>
    </row>
    <row r="6" spans="1:2" x14ac:dyDescent="0.3">
      <c r="A6" s="7">
        <v>20130701</v>
      </c>
      <c r="B6" s="8">
        <v>28</v>
      </c>
    </row>
    <row r="7" spans="1:2" x14ac:dyDescent="0.3">
      <c r="A7" s="1">
        <v>20140101</v>
      </c>
      <c r="B7">
        <v>0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B8"/>
  <sheetViews>
    <sheetView workbookViewId="0">
      <selection sqref="A1:H4"/>
    </sheetView>
  </sheetViews>
  <sheetFormatPr defaultRowHeight="14.4" x14ac:dyDescent="0.3"/>
  <sheetData>
    <row r="1" spans="1:2" x14ac:dyDescent="0.3">
      <c r="A1">
        <v>19000101</v>
      </c>
      <c r="B1">
        <v>112</v>
      </c>
    </row>
    <row r="2" spans="1:2" x14ac:dyDescent="0.3">
      <c r="A2" s="1">
        <v>19940101</v>
      </c>
      <c r="B2">
        <v>84</v>
      </c>
    </row>
    <row r="3" spans="1:2" x14ac:dyDescent="0.3">
      <c r="A3" s="1">
        <v>19990101</v>
      </c>
      <c r="B3">
        <v>56</v>
      </c>
    </row>
    <row r="4" spans="1:2" x14ac:dyDescent="0.3">
      <c r="A4" s="1">
        <v>20040101</v>
      </c>
      <c r="B4">
        <v>42</v>
      </c>
    </row>
    <row r="5" spans="1:2" x14ac:dyDescent="0.3">
      <c r="A5" s="1">
        <v>20090101</v>
      </c>
      <c r="B5">
        <v>35</v>
      </c>
    </row>
    <row r="6" spans="1:2" x14ac:dyDescent="0.3">
      <c r="A6" s="1">
        <v>20120101</v>
      </c>
      <c r="B6">
        <v>40</v>
      </c>
    </row>
    <row r="7" spans="1:2" x14ac:dyDescent="0.3">
      <c r="A7" s="1">
        <v>20130701</v>
      </c>
      <c r="B7">
        <v>28</v>
      </c>
    </row>
    <row r="8" spans="1:2" x14ac:dyDescent="0.3">
      <c r="A8" s="1">
        <v>20140101</v>
      </c>
      <c r="B8">
        <v>0</v>
      </c>
    </row>
  </sheetData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B7"/>
  <sheetViews>
    <sheetView workbookViewId="0">
      <selection sqref="A1:H4"/>
    </sheetView>
  </sheetViews>
  <sheetFormatPr defaultRowHeight="14.4" x14ac:dyDescent="0.3"/>
  <sheetData>
    <row r="1" spans="1:2" x14ac:dyDescent="0.3">
      <c r="A1">
        <v>19000101</v>
      </c>
      <c r="B1">
        <v>129</v>
      </c>
    </row>
    <row r="2" spans="1:2" x14ac:dyDescent="0.3">
      <c r="A2" s="1">
        <v>19940101</v>
      </c>
      <c r="B2">
        <v>97</v>
      </c>
    </row>
    <row r="3" spans="1:2" x14ac:dyDescent="0.3">
      <c r="A3" s="1">
        <v>19990101</v>
      </c>
      <c r="B3">
        <v>64</v>
      </c>
    </row>
    <row r="4" spans="1:2" x14ac:dyDescent="0.3">
      <c r="A4" s="1">
        <v>20040101</v>
      </c>
      <c r="B4">
        <v>48</v>
      </c>
    </row>
    <row r="5" spans="1:2" x14ac:dyDescent="0.3">
      <c r="A5" s="1">
        <v>20090101</v>
      </c>
      <c r="B5">
        <v>40</v>
      </c>
    </row>
    <row r="6" spans="1:2" x14ac:dyDescent="0.3">
      <c r="A6" s="7">
        <v>20130701</v>
      </c>
      <c r="B6" s="8">
        <v>28</v>
      </c>
    </row>
    <row r="7" spans="1:2" x14ac:dyDescent="0.3">
      <c r="A7" s="1">
        <v>20140101</v>
      </c>
      <c r="B7">
        <v>0</v>
      </c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B8"/>
  <sheetViews>
    <sheetView workbookViewId="0">
      <selection sqref="A1:H4"/>
    </sheetView>
  </sheetViews>
  <sheetFormatPr defaultRowHeight="14.4" x14ac:dyDescent="0.3"/>
  <sheetData>
    <row r="1" spans="1:2" x14ac:dyDescent="0.3">
      <c r="A1">
        <v>19000101</v>
      </c>
      <c r="B1">
        <v>112</v>
      </c>
    </row>
    <row r="2" spans="1:2" x14ac:dyDescent="0.3">
      <c r="A2" s="1">
        <v>19940101</v>
      </c>
      <c r="B2">
        <v>84</v>
      </c>
    </row>
    <row r="3" spans="1:2" x14ac:dyDescent="0.3">
      <c r="A3" s="1">
        <v>19990101</v>
      </c>
      <c r="B3">
        <v>56</v>
      </c>
    </row>
    <row r="4" spans="1:2" x14ac:dyDescent="0.3">
      <c r="A4" s="1">
        <v>20040101</v>
      </c>
      <c r="B4">
        <v>42</v>
      </c>
    </row>
    <row r="5" spans="1:2" x14ac:dyDescent="0.3">
      <c r="A5" s="1">
        <v>20090101</v>
      </c>
      <c r="B5">
        <v>35</v>
      </c>
    </row>
    <row r="6" spans="1:2" x14ac:dyDescent="0.3">
      <c r="A6" s="1">
        <v>20120101</v>
      </c>
      <c r="B6">
        <v>40</v>
      </c>
    </row>
    <row r="7" spans="1:2" x14ac:dyDescent="0.3">
      <c r="A7" s="1">
        <v>20130701</v>
      </c>
      <c r="B7">
        <v>28</v>
      </c>
    </row>
    <row r="8" spans="1:2" x14ac:dyDescent="0.3">
      <c r="A8" s="1">
        <v>20140101</v>
      </c>
      <c r="B8">
        <v>0</v>
      </c>
    </row>
  </sheetData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B6"/>
  <sheetViews>
    <sheetView workbookViewId="0">
      <selection sqref="A1:H4"/>
    </sheetView>
  </sheetViews>
  <sheetFormatPr defaultRowHeight="14.4" x14ac:dyDescent="0.3"/>
  <sheetData>
    <row r="1" spans="1:2" x14ac:dyDescent="0.3">
      <c r="A1">
        <v>19000101</v>
      </c>
      <c r="B1">
        <v>112</v>
      </c>
    </row>
    <row r="2" spans="1:2" x14ac:dyDescent="0.3">
      <c r="A2" s="1">
        <v>19940101</v>
      </c>
      <c r="B2">
        <v>84</v>
      </c>
    </row>
    <row r="3" spans="1:2" x14ac:dyDescent="0.3">
      <c r="A3" s="1">
        <v>19990101</v>
      </c>
      <c r="B3">
        <v>42</v>
      </c>
    </row>
    <row r="4" spans="1:2" x14ac:dyDescent="0.3">
      <c r="A4" s="1">
        <v>20090101</v>
      </c>
      <c r="B4">
        <v>35</v>
      </c>
    </row>
    <row r="5" spans="1:2" x14ac:dyDescent="0.3">
      <c r="A5" s="1">
        <v>20130701</v>
      </c>
      <c r="B5">
        <v>28</v>
      </c>
    </row>
    <row r="6" spans="1:2" x14ac:dyDescent="0.3">
      <c r="A6" s="1">
        <v>20140101</v>
      </c>
      <c r="B6">
        <v>0</v>
      </c>
    </row>
  </sheetData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B8"/>
  <sheetViews>
    <sheetView workbookViewId="0">
      <selection sqref="A1:H4"/>
    </sheetView>
  </sheetViews>
  <sheetFormatPr defaultRowHeight="14.4" x14ac:dyDescent="0.3"/>
  <sheetData>
    <row r="1" spans="1:2" x14ac:dyDescent="0.3">
      <c r="A1">
        <v>19000101</v>
      </c>
      <c r="B1">
        <v>112</v>
      </c>
    </row>
    <row r="2" spans="1:2" x14ac:dyDescent="0.3">
      <c r="A2" s="1">
        <v>19940101</v>
      </c>
      <c r="B2">
        <v>84</v>
      </c>
    </row>
    <row r="3" spans="1:2" x14ac:dyDescent="0.3">
      <c r="A3" s="1">
        <v>19990101</v>
      </c>
      <c r="B3">
        <v>56</v>
      </c>
    </row>
    <row r="4" spans="1:2" x14ac:dyDescent="0.3">
      <c r="A4" s="1">
        <v>20040101</v>
      </c>
      <c r="B4">
        <v>42</v>
      </c>
    </row>
    <row r="5" spans="1:2" x14ac:dyDescent="0.3">
      <c r="A5" s="1">
        <v>20090101</v>
      </c>
      <c r="B5">
        <v>35</v>
      </c>
    </row>
    <row r="6" spans="1:2" x14ac:dyDescent="0.3">
      <c r="A6" s="1">
        <v>20120101</v>
      </c>
      <c r="B6">
        <v>40</v>
      </c>
    </row>
    <row r="7" spans="1:2" x14ac:dyDescent="0.3">
      <c r="A7" s="7">
        <v>20130701</v>
      </c>
      <c r="B7" s="8">
        <v>7</v>
      </c>
    </row>
    <row r="8" spans="1:2" x14ac:dyDescent="0.3">
      <c r="A8" s="1">
        <v>20140101</v>
      </c>
      <c r="B8">
        <v>0</v>
      </c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B7"/>
  <sheetViews>
    <sheetView workbookViewId="0">
      <selection sqref="A1:H4"/>
    </sheetView>
  </sheetViews>
  <sheetFormatPr defaultRowHeight="14.4" x14ac:dyDescent="0.3"/>
  <sheetData>
    <row r="1" spans="1:2" x14ac:dyDescent="0.3">
      <c r="A1">
        <v>19000101</v>
      </c>
      <c r="B1">
        <v>129</v>
      </c>
    </row>
    <row r="2" spans="1:2" x14ac:dyDescent="0.3">
      <c r="A2" s="1">
        <v>19940101</v>
      </c>
      <c r="B2">
        <v>97</v>
      </c>
    </row>
    <row r="3" spans="1:2" x14ac:dyDescent="0.3">
      <c r="A3" s="1">
        <v>19990101</v>
      </c>
      <c r="B3">
        <v>64</v>
      </c>
    </row>
    <row r="4" spans="1:2" x14ac:dyDescent="0.3">
      <c r="A4" s="1">
        <v>20040101</v>
      </c>
      <c r="B4">
        <v>48</v>
      </c>
    </row>
    <row r="5" spans="1:2" x14ac:dyDescent="0.3">
      <c r="A5" s="1">
        <v>20090101</v>
      </c>
      <c r="B5">
        <v>40</v>
      </c>
    </row>
    <row r="6" spans="1:2" x14ac:dyDescent="0.3">
      <c r="A6" s="7">
        <v>20130701</v>
      </c>
      <c r="B6" s="8">
        <v>28</v>
      </c>
    </row>
    <row r="7" spans="1:2" x14ac:dyDescent="0.3">
      <c r="A7" s="1">
        <v>20140101</v>
      </c>
      <c r="B7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8"/>
  <sheetViews>
    <sheetView workbookViewId="0">
      <selection sqref="A1:H4"/>
    </sheetView>
  </sheetViews>
  <sheetFormatPr defaultRowHeight="14.4" x14ac:dyDescent="0.3"/>
  <sheetData>
    <row r="1" spans="1:2" x14ac:dyDescent="0.3">
      <c r="A1">
        <v>19000101</v>
      </c>
      <c r="B1">
        <v>112</v>
      </c>
    </row>
    <row r="2" spans="1:2" x14ac:dyDescent="0.3">
      <c r="A2" s="1">
        <v>19940101</v>
      </c>
      <c r="B2">
        <v>84</v>
      </c>
    </row>
    <row r="3" spans="1:2" x14ac:dyDescent="0.3">
      <c r="A3" s="1">
        <v>19990101</v>
      </c>
      <c r="B3">
        <v>56</v>
      </c>
    </row>
    <row r="4" spans="1:2" x14ac:dyDescent="0.3">
      <c r="A4" s="1">
        <v>20040101</v>
      </c>
      <c r="B4">
        <v>42</v>
      </c>
    </row>
    <row r="5" spans="1:2" x14ac:dyDescent="0.3">
      <c r="A5" s="1">
        <v>20090101</v>
      </c>
      <c r="B5">
        <v>35</v>
      </c>
    </row>
    <row r="6" spans="1:2" x14ac:dyDescent="0.3">
      <c r="A6" s="1">
        <v>20120101</v>
      </c>
      <c r="B6">
        <v>40</v>
      </c>
    </row>
    <row r="7" spans="1:2" x14ac:dyDescent="0.3">
      <c r="A7" s="1">
        <v>20130701</v>
      </c>
      <c r="B7">
        <v>28</v>
      </c>
    </row>
    <row r="8" spans="1:2" x14ac:dyDescent="0.3">
      <c r="A8" s="1">
        <v>20140101</v>
      </c>
      <c r="B8">
        <v>0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B7"/>
  <sheetViews>
    <sheetView workbookViewId="0">
      <selection sqref="A1:H4"/>
    </sheetView>
  </sheetViews>
  <sheetFormatPr defaultRowHeight="14.4" x14ac:dyDescent="0.3"/>
  <sheetData>
    <row r="1" spans="1:2" x14ac:dyDescent="0.3">
      <c r="A1">
        <v>19000101</v>
      </c>
      <c r="B1">
        <v>129</v>
      </c>
    </row>
    <row r="2" spans="1:2" x14ac:dyDescent="0.3">
      <c r="A2" s="1">
        <v>19940101</v>
      </c>
      <c r="B2">
        <v>84</v>
      </c>
    </row>
    <row r="3" spans="1:2" x14ac:dyDescent="0.3">
      <c r="A3" s="1">
        <v>19990101</v>
      </c>
      <c r="B3">
        <v>64</v>
      </c>
    </row>
    <row r="4" spans="1:2" x14ac:dyDescent="0.3">
      <c r="A4" s="1">
        <v>20040101</v>
      </c>
      <c r="B4">
        <v>48</v>
      </c>
    </row>
    <row r="5" spans="1:2" x14ac:dyDescent="0.3">
      <c r="A5" s="1">
        <v>20090101</v>
      </c>
      <c r="B5">
        <v>40</v>
      </c>
    </row>
    <row r="6" spans="1:2" x14ac:dyDescent="0.3">
      <c r="A6" s="7">
        <v>20130701</v>
      </c>
      <c r="B6" s="8">
        <v>28</v>
      </c>
    </row>
    <row r="7" spans="1:2" x14ac:dyDescent="0.3">
      <c r="A7" s="1">
        <v>20140101</v>
      </c>
      <c r="B7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8"/>
  <sheetViews>
    <sheetView workbookViewId="0">
      <selection sqref="A1:H4"/>
    </sheetView>
  </sheetViews>
  <sheetFormatPr defaultRowHeight="14.4" x14ac:dyDescent="0.3"/>
  <sheetData>
    <row r="1" spans="1:2" x14ac:dyDescent="0.3">
      <c r="A1">
        <v>19000101</v>
      </c>
      <c r="B1">
        <v>112</v>
      </c>
    </row>
    <row r="2" spans="1:2" x14ac:dyDescent="0.3">
      <c r="A2" s="1">
        <v>19940101</v>
      </c>
      <c r="B2">
        <v>84</v>
      </c>
    </row>
    <row r="3" spans="1:2" x14ac:dyDescent="0.3">
      <c r="A3" s="1">
        <v>19990101</v>
      </c>
      <c r="B3">
        <v>56</v>
      </c>
    </row>
    <row r="4" spans="1:2" x14ac:dyDescent="0.3">
      <c r="A4" s="1">
        <v>20040101</v>
      </c>
      <c r="B4">
        <v>42</v>
      </c>
    </row>
    <row r="5" spans="1:2" x14ac:dyDescent="0.3">
      <c r="A5" s="1">
        <v>20090101</v>
      </c>
      <c r="B5">
        <v>35</v>
      </c>
    </row>
    <row r="6" spans="1:2" x14ac:dyDescent="0.3">
      <c r="A6" s="1">
        <v>20120101</v>
      </c>
      <c r="B6">
        <v>40</v>
      </c>
    </row>
    <row r="7" spans="1:2" x14ac:dyDescent="0.3">
      <c r="A7" s="1">
        <v>20130701</v>
      </c>
      <c r="B7">
        <v>28</v>
      </c>
    </row>
    <row r="8" spans="1:2" x14ac:dyDescent="0.3">
      <c r="A8" s="1">
        <v>20140101</v>
      </c>
      <c r="B8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7"/>
  <sheetViews>
    <sheetView workbookViewId="0">
      <selection sqref="A1:H4"/>
    </sheetView>
  </sheetViews>
  <sheetFormatPr defaultRowHeight="14.4" x14ac:dyDescent="0.3"/>
  <sheetData>
    <row r="1" spans="1:2" x14ac:dyDescent="0.3">
      <c r="A1">
        <v>19000101</v>
      </c>
      <c r="B1">
        <v>129</v>
      </c>
    </row>
    <row r="2" spans="1:2" x14ac:dyDescent="0.3">
      <c r="A2" s="1">
        <v>19940101</v>
      </c>
      <c r="B2">
        <v>97</v>
      </c>
    </row>
    <row r="3" spans="1:2" x14ac:dyDescent="0.3">
      <c r="A3" s="1">
        <v>19990101</v>
      </c>
      <c r="B3">
        <v>64</v>
      </c>
    </row>
    <row r="4" spans="1:2" x14ac:dyDescent="0.3">
      <c r="A4" s="1">
        <v>20040101</v>
      </c>
      <c r="B4">
        <v>48</v>
      </c>
    </row>
    <row r="5" spans="1:2" x14ac:dyDescent="0.3">
      <c r="A5" s="1">
        <v>20090101</v>
      </c>
      <c r="B5">
        <v>40</v>
      </c>
    </row>
    <row r="6" spans="1:2" x14ac:dyDescent="0.3">
      <c r="A6" s="1">
        <v>20130701</v>
      </c>
      <c r="B6">
        <v>28</v>
      </c>
    </row>
    <row r="7" spans="1:2" x14ac:dyDescent="0.3">
      <c r="A7" s="1">
        <v>20140101</v>
      </c>
      <c r="B7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8"/>
  <sheetViews>
    <sheetView workbookViewId="0">
      <selection sqref="A1:H4"/>
    </sheetView>
  </sheetViews>
  <sheetFormatPr defaultRowHeight="14.4" x14ac:dyDescent="0.3"/>
  <sheetData>
    <row r="1" spans="1:2" x14ac:dyDescent="0.3">
      <c r="A1">
        <v>19000101</v>
      </c>
      <c r="B1">
        <v>129</v>
      </c>
    </row>
    <row r="2" spans="1:2" x14ac:dyDescent="0.3">
      <c r="A2" s="1">
        <v>19940101</v>
      </c>
      <c r="B2">
        <v>98</v>
      </c>
    </row>
    <row r="3" spans="1:2" x14ac:dyDescent="0.3">
      <c r="A3" s="1">
        <v>19990101</v>
      </c>
      <c r="B3">
        <v>70</v>
      </c>
    </row>
    <row r="4" spans="1:2" x14ac:dyDescent="0.3">
      <c r="A4" s="1">
        <v>20040101</v>
      </c>
      <c r="B4">
        <v>49</v>
      </c>
    </row>
    <row r="5" spans="1:2" x14ac:dyDescent="0.3">
      <c r="A5" s="1">
        <v>20090101</v>
      </c>
      <c r="B5">
        <v>42</v>
      </c>
    </row>
    <row r="6" spans="1:2" x14ac:dyDescent="0.3">
      <c r="A6" s="1">
        <v>20130701</v>
      </c>
      <c r="B6">
        <v>35</v>
      </c>
    </row>
    <row r="7" spans="1:2" x14ac:dyDescent="0.3">
      <c r="A7" s="1">
        <v>20140101</v>
      </c>
      <c r="B7">
        <v>0</v>
      </c>
    </row>
    <row r="8" spans="1:2" x14ac:dyDescent="0.3">
      <c r="A8" s="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82dace9-4448-4680-b664-ed396a40e0cb">
      <Terms xmlns="http://schemas.microsoft.com/office/infopath/2007/PartnerControls"/>
    </lcf76f155ced4ddcb4097134ff3c332f>
    <TaxCatchAll xmlns="6beb96bd-49bd-4d62-a8f9-62847840643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4F13AAAA7BD346A67436040DEB0E8D" ma:contentTypeVersion="14" ma:contentTypeDescription="Een nieuw document maken." ma:contentTypeScope="" ma:versionID="a72720ec9bb6d071ae93d7d7814bd7ef">
  <xsd:schema xmlns:xsd="http://www.w3.org/2001/XMLSchema" xmlns:xs="http://www.w3.org/2001/XMLSchema" xmlns:p="http://schemas.microsoft.com/office/2006/metadata/properties" xmlns:ns2="a82dace9-4448-4680-b664-ed396a40e0cb" xmlns:ns3="6beb96bd-49bd-4d62-a8f9-628478406431" targetNamespace="http://schemas.microsoft.com/office/2006/metadata/properties" ma:root="true" ma:fieldsID="c7e82e38e82a450b086ae11ca763d07d" ns2:_="" ns3:_="">
    <xsd:import namespace="a82dace9-4448-4680-b664-ed396a40e0cb"/>
    <xsd:import namespace="6beb96bd-49bd-4d62-a8f9-6284784064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2dace9-4448-4680-b664-ed396a40e0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Afbeeldingtags" ma:readOnly="false" ma:fieldId="{5cf76f15-5ced-4ddc-b409-7134ff3c332f}" ma:taxonomyMulti="true" ma:sspId="e77c9c8b-c2e7-45c7-8060-6d0e90a76a8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eb96bd-49bd-4d62-a8f9-628478406431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7769fd05-ab23-4cb2-906c-dc1e68e2711c}" ma:internalName="TaxCatchAll" ma:showField="CatchAllData" ma:web="6beb96bd-49bd-4d62-a8f9-62847840643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341142B-B09B-4075-AA44-27AAEF242F9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09BD85B-4642-4DBC-9FE9-7834D986C587}">
  <ds:schemaRefs>
    <ds:schemaRef ds:uri="http://purl.org/dc/terms/"/>
    <ds:schemaRef ds:uri="e7b4b831-528e-44bc-88eb-19f4a031890c"/>
    <ds:schemaRef ds:uri="http://purl.org/dc/elements/1.1/"/>
    <ds:schemaRef ds:uri="http://purl.org/dc/dcmitype/"/>
    <ds:schemaRef ds:uri="http://schemas.openxmlformats.org/package/2006/metadata/core-properties"/>
    <ds:schemaRef ds:uri="942ac250-52e3-4391-9849-d3cc9fbebc8f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79E4728-FBAE-446F-9CDB-0AF52C55DC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60</vt:i4>
      </vt:variant>
      <vt:variant>
        <vt:lpstr>Benoemde bereiken</vt:lpstr>
      </vt:variant>
      <vt:variant>
        <vt:i4>1</vt:i4>
      </vt:variant>
    </vt:vector>
  </HeadingPairs>
  <TitlesOfParts>
    <vt:vector size="61" baseType="lpstr">
      <vt:lpstr>Blad1</vt:lpstr>
      <vt:lpstr>2014</vt:lpstr>
      <vt:lpstr>EXC</vt:lpstr>
      <vt:lpstr>SECT</vt:lpstr>
      <vt:lpstr>SECTEXC</vt:lpstr>
      <vt:lpstr>100.00</vt:lpstr>
      <vt:lpstr>102.01</vt:lpstr>
      <vt:lpstr>102.02</vt:lpstr>
      <vt:lpstr>102.03</vt:lpstr>
      <vt:lpstr>102.04</vt:lpstr>
      <vt:lpstr>102.05</vt:lpstr>
      <vt:lpstr>102.06</vt:lpstr>
      <vt:lpstr>102.07</vt:lpstr>
      <vt:lpstr>102.08</vt:lpstr>
      <vt:lpstr>102.09</vt:lpstr>
      <vt:lpstr>106.01</vt:lpstr>
      <vt:lpstr>106.02</vt:lpstr>
      <vt:lpstr>106.03</vt:lpstr>
      <vt:lpstr>107.00</vt:lpstr>
      <vt:lpstr>109.00</vt:lpstr>
      <vt:lpstr>110.00</vt:lpstr>
      <vt:lpstr>113.00</vt:lpstr>
      <vt:lpstr>113.04</vt:lpstr>
      <vt:lpstr>114.00</vt:lpstr>
      <vt:lpstr>115.00</vt:lpstr>
      <vt:lpstr>116.00</vt:lpstr>
      <vt:lpstr>117.00</vt:lpstr>
      <vt:lpstr>120.00</vt:lpstr>
      <vt:lpstr>120.01</vt:lpstr>
      <vt:lpstr>120.02</vt:lpstr>
      <vt:lpstr>120.03</vt:lpstr>
      <vt:lpstr>121.00</vt:lpstr>
      <vt:lpstr>124.00</vt:lpstr>
      <vt:lpstr>125.00</vt:lpstr>
      <vt:lpstr>125.01</vt:lpstr>
      <vt:lpstr>125.02</vt:lpstr>
      <vt:lpstr>125.03</vt:lpstr>
      <vt:lpstr>126.00</vt:lpstr>
      <vt:lpstr>128.01</vt:lpstr>
      <vt:lpstr>128.02</vt:lpstr>
      <vt:lpstr>128.03</vt:lpstr>
      <vt:lpstr>128.05</vt:lpstr>
      <vt:lpstr>128.06</vt:lpstr>
      <vt:lpstr>129.00</vt:lpstr>
      <vt:lpstr>130.00</vt:lpstr>
      <vt:lpstr>132.00</vt:lpstr>
      <vt:lpstr>133.00</vt:lpstr>
      <vt:lpstr>136.00</vt:lpstr>
      <vt:lpstr>142.02</vt:lpstr>
      <vt:lpstr>142.03</vt:lpstr>
      <vt:lpstr>142.04</vt:lpstr>
      <vt:lpstr>144.00</vt:lpstr>
      <vt:lpstr>145.00</vt:lpstr>
      <vt:lpstr>146.00</vt:lpstr>
      <vt:lpstr>148.01</vt:lpstr>
      <vt:lpstr>148.03</vt:lpstr>
      <vt:lpstr>148.05</vt:lpstr>
      <vt:lpstr>152.00</vt:lpstr>
      <vt:lpstr>303.03</vt:lpstr>
      <vt:lpstr>311.00</vt:lpstr>
      <vt:lpstr>Blad1!Afdrukbereik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Filip Misplon</dc:creator>
  <cp:keywords/>
  <dc:description/>
  <cp:lastModifiedBy>Filip Misplon</cp:lastModifiedBy>
  <cp:revision/>
  <dcterms:created xsi:type="dcterms:W3CDTF">2014-01-24T17:05:40Z</dcterms:created>
  <dcterms:modified xsi:type="dcterms:W3CDTF">2022-12-06T11:37:25Z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0x0101008BC2FEE2060C2A46A897DA59993561F9</vt:lpwstr>
  </property>
</Properties>
</file>